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<sst xmlns="http://schemas.openxmlformats.org/spreadsheetml/2006/main" count="358" uniqueCount="192">
  <si>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</si>
  <si>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</si>
  <si>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</si>
  <si>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</si>
  <si>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</si>
  <si>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</si>
  <si>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</si>
  <si>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</si>
  <si>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</si>
  <si>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rugsėjo 30 d.</t>
  </si>
  <si>
    <t xml:space="preserve"> </t>
  </si>
  <si>
    <t>ketvirtinė</t>
  </si>
  <si>
    <t>(metinė, ketvirtinė)</t>
  </si>
  <si>
    <t>ATASKAITA</t>
  </si>
  <si>
    <t>2017 m. spalio 13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</si>
  <si>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</si>
  <si>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</si>
  <si>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</si>
  <si>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</si>
  <si>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</si>
  <si>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</si>
  <si>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</si>
  <si>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</si>
  <si>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</si>
  <si>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</si>
  <si>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</si>
  <si>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</si>
  <si>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</si>
  <si>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</si>
  <si>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</si>
  <si>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</si>
  <si>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</si>
  <si>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</si>
  <si>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</si>
  <si>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</si>
  <si>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</si>
  <si>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</si>
  <si>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</si>
  <si>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</si>
  <si>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</si>
  <si>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</si>
  <si>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</si>
  <si>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</si>
  <si>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</si>
  <si>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</si>
  <si>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</si>
  <si>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</si>
  <si>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</si>
  <si>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</si>
  <si>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</si>
  <si>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</si>
  <si>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</si>
  <si>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</si>
  <si>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</si>
  <si>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</si>
  <si>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</si>
  <si>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</si>
  <si>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</si>
  <si>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</si>
  <si>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</si>
  <si>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</si>
  <si>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</si>
  <si>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</si>
  <si>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</si>
  <si>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</si>
  <si>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</si>
  <si>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</si>
  <si>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</si>
  <si>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</si>
  <si>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</si>
  <si>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</si>
  <si>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</si>
  <si>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</si>
  <si>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</si>
  <si>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</si>
  <si>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</si>
  <si>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</si>
  <si>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</si>
  <si>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</si>
  <si>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</si>
  <si>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</si>
  <si>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</si>
  <si>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</si>
  <si>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</si>
  <si>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</si>
  <si>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</si>
  <si>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</si>
  <si>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</si>
  <si>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</si>
  <si>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</si>
  <si>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</si>
  <si>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</si>
  <si>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</si>
  <si>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</si>
  <si>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</si>
  <si>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</si>
  <si>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</si>
  <si>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</si>
  <si>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</si>
  <si>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</si>
  <si>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</si>
  <si>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</si>
  <si>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</si>
  <si>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</si>
  <si>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</si>
  <si>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</si>
  <si>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</si>
  <si>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</si>
  <si>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</si>
  <si>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</si>
  <si>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</si>
  <si>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</si>
  <si>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</si>
  <si>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</si>
  <si>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</si>
  <si>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</si>
  <si>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</si>
  <si>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</si>
  <si>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</si>
  <si>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</si>
  <si>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</si>
  <si>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</si>
  <si>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</si>
  <si>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</si>
  <si>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</si>
  <si>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</si>
  <si>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</si>
  <si>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</si>
  <si>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</si>
  <si>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</si>
  <si>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</si>
  <si>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</si>
  <si>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</si>
  <si>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</si>
  <si>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</si>
  <si>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</si>
  <si>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</si>
  <si>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</si>
  <si>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</si>
  <si>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</si>
  <si>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</si>
  <si>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</si>
  <si>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</si>
  <si>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</si>
  <si>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</si>
  <si>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</si>
  <si>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</si>
  <si>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</si>
  <si>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</si>
  <si>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</si>
  <si>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</si>
  <si>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</si>
  <si>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</si>
  <si>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</si>
  <si>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</si>
  <si>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</si>
  <si>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</si>
  <si>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</si>
  <si>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</si>
  <si>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</si>
  <si>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</si>
  <si>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</si>
  <si>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</si>
  <si>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</si>
  <si>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</si>
  <si>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</si>
  <si>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</si>
  <si>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</si>
  <si>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</si>
  <si>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</si>
  <si>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</si>
  <si>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</si>
  <si>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</si>
  <si>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</si>
  <si>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</si>
  <si>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</si>
  <si>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</si>
  <si>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</si>
  <si>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</si>
  <si>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</si>
  <si>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</si>
  <si>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</si>
  <si>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</si>
  <si>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</si>
  <si>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</si>
  <si>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</si>
  <si>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</si>
  <si>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</si>
  <si>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</si>
  <si>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 imas</t>
  </si>
  <si>
    <t>O1</t>
  </si>
  <si>
    <t>09.02.02.01.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</si>
</sst>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3">
      <selection activeCell="S28" sqref="S28"/>
    </sheetView>
  </sheetViews>
  <sheetFormatPr defaultColWidth="9.140625" defaultRowHeight="12" customHeight="1"/>
  <cols>
    <col min="1" max="4" width="2.00390625" style="135" customWidth="1"/>
    <col min="5" max="5" width="2.140625" style="135" customWidth="1"/>
    <col min="6" max="6" width="3.57421875" style="16" customWidth="1"/>
    <col min="7" max="7" width="36.140625" style="135" customWidth="1"/>
    <col min="8" max="8" width="4.7109375" style="135" customWidth="1"/>
    <col min="9" max="9" width="11.28125" style="135" customWidth="1"/>
    <col min="10" max="11" width="11.421875" style="135" customWidth="1"/>
    <col min="12" max="12" width="11.28125" style="135" customWidth="1"/>
    <col min="13" max="13" width="0.13671875" style="135" hidden="1" customWidth="1"/>
    <col min="14" max="14" width="6.140625" style="135" hidden="1" customWidth="1"/>
    <col min="15" max="15" width="8.8515625" style="135" hidden="1" customWidth="1"/>
    <col min="16" max="16" width="9.140625" style="135" hidden="1" customWidth="1"/>
    <col min="17" max="16384" width="9.140625" style="135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4" t="s">
        <v>6</v>
      </c>
      <c r="H6" s="175"/>
      <c r="I6" s="175"/>
      <c r="J6" s="175"/>
      <c r="K6" s="175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8" t="s">
        <v>7</v>
      </c>
      <c r="B7" s="190"/>
      <c r="C7" s="190"/>
      <c r="D7" s="190"/>
      <c r="E7" s="190"/>
      <c r="F7" s="191"/>
      <c r="G7" s="190"/>
      <c r="H7" s="190"/>
      <c r="I7" s="190"/>
      <c r="J7" s="190"/>
      <c r="K7" s="190"/>
      <c r="L7" s="190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1" t="s">
        <v>8</v>
      </c>
      <c r="H8" s="181"/>
      <c r="I8" s="181"/>
      <c r="J8" s="181"/>
      <c r="K8" s="181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2" t="s">
        <v>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3" t="s">
        <v>11</v>
      </c>
      <c r="H10" s="183"/>
      <c r="I10" s="183"/>
      <c r="J10" s="183"/>
      <c r="K10" s="183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9" t="s">
        <v>13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80" t="s">
        <v>14</v>
      </c>
      <c r="H15" s="180"/>
      <c r="I15" s="180"/>
      <c r="J15" s="180"/>
      <c r="K15" s="18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15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6" t="s">
        <v>189</v>
      </c>
      <c r="H17" s="177"/>
      <c r="I17" s="177"/>
      <c r="J17" s="177"/>
      <c r="K17" s="177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3" t="s">
        <v>16</v>
      </c>
      <c r="I18" s="173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200"/>
      <c r="D22" s="200"/>
      <c r="E22" s="200"/>
      <c r="F22" s="201"/>
      <c r="G22" s="200"/>
      <c r="H22" s="200"/>
      <c r="I22" s="200"/>
      <c r="J22" s="200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70" t="s">
        <v>25</v>
      </c>
      <c r="H25" s="170"/>
      <c r="I25" s="36"/>
      <c r="J25" s="37"/>
      <c r="K25" s="24"/>
      <c r="L25" s="28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26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2" t="s">
        <v>27</v>
      </c>
      <c r="B27" s="193"/>
      <c r="C27" s="193"/>
      <c r="D27" s="193"/>
      <c r="E27" s="193"/>
      <c r="F27" s="193"/>
      <c r="G27" s="196" t="s">
        <v>28</v>
      </c>
      <c r="H27" s="198" t="s">
        <v>29</v>
      </c>
      <c r="I27" s="171" t="s">
        <v>30</v>
      </c>
      <c r="J27" s="172"/>
      <c r="K27" s="186" t="s">
        <v>31</v>
      </c>
      <c r="L27" s="184" t="s">
        <v>32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4"/>
      <c r="B28" s="195"/>
      <c r="C28" s="195"/>
      <c r="D28" s="195"/>
      <c r="E28" s="195"/>
      <c r="F28" s="195"/>
      <c r="G28" s="197"/>
      <c r="H28" s="199"/>
      <c r="I28" s="44" t="s">
        <v>33</v>
      </c>
      <c r="J28" s="45" t="s">
        <v>34</v>
      </c>
      <c r="K28" s="187"/>
      <c r="L28" s="18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4" t="s">
        <v>35</v>
      </c>
      <c r="B29" s="165"/>
      <c r="C29" s="165"/>
      <c r="D29" s="165"/>
      <c r="E29" s="165"/>
      <c r="F29" s="166"/>
      <c r="G29" s="46">
        <v>2</v>
      </c>
      <c r="H29" s="47">
        <v>3</v>
      </c>
      <c r="I29" s="48" t="s">
        <v>36</v>
      </c>
      <c r="J29" s="49" t="s">
        <v>37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" customHeight="1">
      <c r="A30" s="52">
        <v>2</v>
      </c>
      <c r="B30" s="52"/>
      <c r="C30" s="53"/>
      <c r="D30" s="54"/>
      <c r="E30" s="52"/>
      <c r="F30" s="55"/>
      <c r="G30" s="53" t="s">
        <v>38</v>
      </c>
      <c r="H30" s="56">
        <v>1</v>
      </c>
      <c r="I30" s="57">
        <f>SUM(I31+I41+I64+I85+I93+I109+I132+I148+I157)</f>
        <v>202500</v>
      </c>
      <c r="J30" s="57">
        <f>SUM(J31+J41+J64+J85+J93+J109+J132+J148+J157)</f>
        <v>154000</v>
      </c>
      <c r="K30" s="58">
        <f>SUM(K31+K41+K64+K85+K93+K109+K132+K148+K157)</f>
        <v>141235.97</v>
      </c>
      <c r="L30" s="57">
        <f>SUM(L31+L41+L64+L85+L93+L109+L132+L148+L157)</f>
        <v>141235.97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" customHeight="1">
      <c r="A31" s="52">
        <v>2</v>
      </c>
      <c r="B31" s="60">
        <v>1</v>
      </c>
      <c r="C31" s="61"/>
      <c r="D31" s="62"/>
      <c r="E31" s="63"/>
      <c r="F31" s="64"/>
      <c r="G31" s="60" t="s">
        <v>39</v>
      </c>
      <c r="H31" s="47">
        <v>2</v>
      </c>
      <c r="I31" s="57">
        <f>SUM(I32+I37)</f>
        <v>166600</v>
      </c>
      <c r="J31" s="57">
        <f>SUM(J32+J37)</f>
        <v>125800</v>
      </c>
      <c r="K31" s="65">
        <f>SUM(K32+K37)</f>
        <v>115002.59</v>
      </c>
      <c r="L31" s="66">
        <f>SUM(L32+L37)</f>
        <v>115002.59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1.2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40</v>
      </c>
      <c r="H32" s="56">
        <v>3</v>
      </c>
      <c r="I32" s="57">
        <f aca="true" t="shared" si="0" ref="I32:L33">SUM(I33)</f>
        <v>127200</v>
      </c>
      <c r="J32" s="57">
        <f t="shared" si="0"/>
        <v>96000</v>
      </c>
      <c r="K32" s="58">
        <f t="shared" si="0"/>
        <v>88265.11</v>
      </c>
      <c r="L32" s="57">
        <f t="shared" si="0"/>
        <v>88265.11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0" customHeight="1" hidden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40</v>
      </c>
      <c r="H33" s="56">
        <v>4</v>
      </c>
      <c r="I33" s="57">
        <f t="shared" si="0"/>
        <v>127200</v>
      </c>
      <c r="J33" s="57">
        <f t="shared" si="0"/>
        <v>96000</v>
      </c>
      <c r="K33" s="58">
        <f t="shared" si="0"/>
        <v>88265.11</v>
      </c>
      <c r="L33" s="57">
        <f t="shared" si="0"/>
        <v>88265.11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41</v>
      </c>
      <c r="H34" s="56">
        <v>5</v>
      </c>
      <c r="I34" s="58">
        <f>SUM(I35:I36)</f>
        <v>127200</v>
      </c>
      <c r="J34" s="57">
        <f>SUM(J35:J36)</f>
        <v>96000</v>
      </c>
      <c r="K34" s="58">
        <f>SUM(K35:K36)</f>
        <v>88265.11</v>
      </c>
      <c r="L34" s="57">
        <f>SUM(L35:L36)</f>
        <v>88265.11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42</v>
      </c>
      <c r="H35" s="56">
        <v>6</v>
      </c>
      <c r="I35" s="72">
        <v>127200</v>
      </c>
      <c r="J35" s="73">
        <v>96000</v>
      </c>
      <c r="K35" s="73">
        <v>88265.11</v>
      </c>
      <c r="L35" s="73">
        <v>88265.11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43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44</v>
      </c>
      <c r="H37" s="56">
        <v>8</v>
      </c>
      <c r="I37" s="58">
        <f aca="true" t="shared" si="1" ref="I37:L39">I38</f>
        <v>39400</v>
      </c>
      <c r="J37" s="57">
        <f t="shared" si="1"/>
        <v>29800</v>
      </c>
      <c r="K37" s="58">
        <f t="shared" si="1"/>
        <v>26737.48</v>
      </c>
      <c r="L37" s="57">
        <f t="shared" si="1"/>
        <v>26737.48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44</v>
      </c>
      <c r="H38" s="56">
        <v>9</v>
      </c>
      <c r="I38" s="58">
        <f t="shared" si="1"/>
        <v>39400</v>
      </c>
      <c r="J38" s="57">
        <f t="shared" si="1"/>
        <v>29800</v>
      </c>
      <c r="K38" s="57">
        <f t="shared" si="1"/>
        <v>26737.48</v>
      </c>
      <c r="L38" s="57">
        <f t="shared" si="1"/>
        <v>26737.48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44</v>
      </c>
      <c r="H39" s="56">
        <v>10</v>
      </c>
      <c r="I39" s="57">
        <f t="shared" si="1"/>
        <v>39400</v>
      </c>
      <c r="J39" s="57">
        <f t="shared" si="1"/>
        <v>29800</v>
      </c>
      <c r="K39" s="57">
        <f t="shared" si="1"/>
        <v>26737.48</v>
      </c>
      <c r="L39" s="57">
        <f t="shared" si="1"/>
        <v>26737.48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44</v>
      </c>
      <c r="H40" s="56">
        <v>11</v>
      </c>
      <c r="I40" s="74">
        <v>39400</v>
      </c>
      <c r="J40" s="73">
        <v>29800</v>
      </c>
      <c r="K40" s="73">
        <v>26737.48</v>
      </c>
      <c r="L40" s="73">
        <v>26737.48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5">
        <v>2</v>
      </c>
      <c r="B41" s="76">
        <v>2</v>
      </c>
      <c r="C41" s="61"/>
      <c r="D41" s="62"/>
      <c r="E41" s="63"/>
      <c r="F41" s="64"/>
      <c r="G41" s="60" t="s">
        <v>45</v>
      </c>
      <c r="H41" s="47">
        <v>12</v>
      </c>
      <c r="I41" s="77">
        <f aca="true" t="shared" si="2" ref="I41:L43">I42</f>
        <v>35900</v>
      </c>
      <c r="J41" s="78">
        <f t="shared" si="2"/>
        <v>28200</v>
      </c>
      <c r="K41" s="77">
        <f t="shared" si="2"/>
        <v>26233.379999999997</v>
      </c>
      <c r="L41" s="77">
        <f t="shared" si="2"/>
        <v>26233.379999999997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45</v>
      </c>
      <c r="H42" s="56">
        <v>13</v>
      </c>
      <c r="I42" s="57">
        <f t="shared" si="2"/>
        <v>35900</v>
      </c>
      <c r="J42" s="58">
        <f t="shared" si="2"/>
        <v>28200</v>
      </c>
      <c r="K42" s="57">
        <f t="shared" si="2"/>
        <v>26233.379999999997</v>
      </c>
      <c r="L42" s="58">
        <f t="shared" si="2"/>
        <v>26233.379999999997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45</v>
      </c>
      <c r="H43" s="56">
        <v>14</v>
      </c>
      <c r="I43" s="57">
        <f t="shared" si="2"/>
        <v>35900</v>
      </c>
      <c r="J43" s="58">
        <f t="shared" si="2"/>
        <v>28200</v>
      </c>
      <c r="K43" s="66">
        <f t="shared" si="2"/>
        <v>26233.379999999997</v>
      </c>
      <c r="L43" s="66">
        <f t="shared" si="2"/>
        <v>26233.379999999997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45</v>
      </c>
      <c r="H44" s="84">
        <v>15</v>
      </c>
      <c r="I44" s="85">
        <f>SUM(I45:I63)-I54</f>
        <v>35900</v>
      </c>
      <c r="J44" s="86">
        <f>SUM(J45:J63)-J54</f>
        <v>28200</v>
      </c>
      <c r="K44" s="86">
        <f>SUM(K45:K63)-K54</f>
        <v>26233.379999999997</v>
      </c>
      <c r="L44" s="87">
        <f>SUM(L45:L63)-L54</f>
        <v>26233.379999999997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46</v>
      </c>
      <c r="H45" s="56">
        <v>16</v>
      </c>
      <c r="I45" s="73">
        <v>900</v>
      </c>
      <c r="J45" s="73">
        <v>700</v>
      </c>
      <c r="K45" s="73">
        <v>439.96</v>
      </c>
      <c r="L45" s="73">
        <v>439.96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47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48</v>
      </c>
      <c r="H47" s="56">
        <v>18</v>
      </c>
      <c r="I47" s="73">
        <v>1100</v>
      </c>
      <c r="J47" s="73">
        <v>1100</v>
      </c>
      <c r="K47" s="73">
        <v>645.86</v>
      </c>
      <c r="L47" s="73">
        <v>645.86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49</v>
      </c>
      <c r="H48" s="56">
        <v>19</v>
      </c>
      <c r="I48" s="73">
        <v>5600</v>
      </c>
      <c r="J48" s="73">
        <v>5100</v>
      </c>
      <c r="K48" s="73">
        <v>5048.94</v>
      </c>
      <c r="L48" s="73">
        <v>5048.94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50</v>
      </c>
      <c r="H49" s="47">
        <v>20</v>
      </c>
      <c r="I49" s="73">
        <v>300</v>
      </c>
      <c r="J49" s="73">
        <v>300</v>
      </c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51</v>
      </c>
      <c r="H50" s="56">
        <v>21</v>
      </c>
      <c r="I50" s="73">
        <v>300</v>
      </c>
      <c r="J50" s="73"/>
      <c r="K50" s="73">
        <v>35.8</v>
      </c>
      <c r="L50" s="73">
        <v>35.8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52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53</v>
      </c>
      <c r="H52" s="47">
        <v>23</v>
      </c>
      <c r="I52" s="73">
        <v>1600</v>
      </c>
      <c r="J52" s="73">
        <v>1400</v>
      </c>
      <c r="K52" s="73">
        <v>1409.65</v>
      </c>
      <c r="L52" s="73">
        <v>1409.65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54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2">
        <v>1</v>
      </c>
      <c r="B54" s="203"/>
      <c r="C54" s="203"/>
      <c r="D54" s="203"/>
      <c r="E54" s="203"/>
      <c r="F54" s="20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55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56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57</v>
      </c>
      <c r="H57" s="99">
        <v>27</v>
      </c>
      <c r="I57" s="74">
        <v>600</v>
      </c>
      <c r="J57" s="73">
        <v>400</v>
      </c>
      <c r="K57" s="73">
        <v>438.12</v>
      </c>
      <c r="L57" s="73">
        <v>438.12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58</v>
      </c>
      <c r="H58" s="56">
        <v>28</v>
      </c>
      <c r="I58" s="74">
        <v>300</v>
      </c>
      <c r="J58" s="73">
        <v>300</v>
      </c>
      <c r="K58" s="73">
        <v>280</v>
      </c>
      <c r="L58" s="73">
        <v>280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59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60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61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62</v>
      </c>
      <c r="H62" s="56">
        <v>32</v>
      </c>
      <c r="I62" s="74">
        <v>22000</v>
      </c>
      <c r="J62" s="73">
        <v>16300</v>
      </c>
      <c r="K62" s="73">
        <v>16101.05</v>
      </c>
      <c r="L62" s="73">
        <v>16101.05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63</v>
      </c>
      <c r="H63" s="99">
        <v>33</v>
      </c>
      <c r="I63" s="74">
        <v>3200</v>
      </c>
      <c r="J63" s="73">
        <v>2600</v>
      </c>
      <c r="K63" s="73">
        <v>1834</v>
      </c>
      <c r="L63" s="73">
        <v>1834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101">
        <v>2</v>
      </c>
      <c r="B64" s="102">
        <v>3</v>
      </c>
      <c r="C64" s="60"/>
      <c r="D64" s="61"/>
      <c r="E64" s="61"/>
      <c r="F64" s="64"/>
      <c r="G64" s="103" t="s">
        <v>64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65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66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66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" customHeight="1" hidden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67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" customHeight="1" hidden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68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69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70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70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" customHeight="1" hidden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67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" customHeight="1" hidden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68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69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71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71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72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73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74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75</v>
      </c>
      <c r="H81" s="99">
        <v>51</v>
      </c>
      <c r="I81" s="57">
        <f aca="true" t="shared" si="3" ref="I81:L8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76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76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" customHeight="1" hidden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76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2">
        <v>2</v>
      </c>
      <c r="B85" s="53">
        <v>4</v>
      </c>
      <c r="C85" s="53"/>
      <c r="D85" s="53"/>
      <c r="E85" s="53"/>
      <c r="F85" s="55"/>
      <c r="G85" s="52" t="s">
        <v>77</v>
      </c>
      <c r="H85" s="99">
        <v>55</v>
      </c>
      <c r="I85" s="57">
        <f aca="true" t="shared" si="4" ref="I85:L87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78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78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78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79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7">
        <v>1</v>
      </c>
      <c r="B90" s="168"/>
      <c r="C90" s="168"/>
      <c r="D90" s="168"/>
      <c r="E90" s="168"/>
      <c r="F90" s="169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80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81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2">
        <v>2</v>
      </c>
      <c r="B93" s="53">
        <v>5</v>
      </c>
      <c r="C93" s="52"/>
      <c r="D93" s="53"/>
      <c r="E93" s="53"/>
      <c r="F93" s="110"/>
      <c r="G93" s="54" t="s">
        <v>82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83</v>
      </c>
      <c r="H94" s="46">
        <v>63</v>
      </c>
      <c r="I94" s="77">
        <f aca="true" t="shared" si="5" ref="I94:L9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83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83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84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85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86</v>
      </c>
      <c r="H99" s="46">
        <v>68</v>
      </c>
      <c r="I99" s="57">
        <f aca="true" t="shared" si="6" ref="I99:L100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86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86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84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85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87</v>
      </c>
      <c r="H104" s="46">
        <v>73</v>
      </c>
      <c r="I104" s="57">
        <f aca="true" t="shared" si="7" ref="I104:L105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87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87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84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85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6">
        <v>2</v>
      </c>
      <c r="B109" s="52">
        <v>6</v>
      </c>
      <c r="C109" s="53"/>
      <c r="D109" s="54"/>
      <c r="E109" s="52"/>
      <c r="F109" s="110"/>
      <c r="G109" s="117" t="s">
        <v>88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89</v>
      </c>
      <c r="H110" s="46">
        <v>79</v>
      </c>
      <c r="I110" s="66">
        <f aca="true" t="shared" si="8" ref="I110:L111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89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89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90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91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92</v>
      </c>
      <c r="H115" s="46">
        <v>84</v>
      </c>
      <c r="I115" s="57">
        <f aca="true" t="shared" si="9" ref="I115:L117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92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92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92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93</v>
      </c>
      <c r="H119" s="46">
        <v>88</v>
      </c>
      <c r="I119" s="77">
        <f aca="true" t="shared" si="10" ref="I119:L121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93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93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93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94</v>
      </c>
      <c r="H123" s="46">
        <v>92</v>
      </c>
      <c r="I123" s="77">
        <f aca="true" t="shared" si="11" ref="I123:L125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94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94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94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95</v>
      </c>
      <c r="H127" s="46">
        <v>96</v>
      </c>
      <c r="I127" s="85">
        <f aca="true" t="shared" si="12" ref="I127:L129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95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95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95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2">
        <v>1</v>
      </c>
      <c r="B131" s="203"/>
      <c r="C131" s="203"/>
      <c r="D131" s="203"/>
      <c r="E131" s="203"/>
      <c r="F131" s="204"/>
      <c r="G131" s="90">
        <v>2</v>
      </c>
      <c r="H131" s="90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96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 hidden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97</v>
      </c>
      <c r="H133" s="121">
        <v>101</v>
      </c>
      <c r="I133" s="58">
        <f aca="true" t="shared" si="13" ref="I133:L134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97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97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98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99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100</v>
      </c>
      <c r="H138" s="121">
        <v>106</v>
      </c>
      <c r="I138" s="65">
        <f aca="true" t="shared" si="14" ref="I138:L139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100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" customHeight="1" hidden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100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101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102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103</v>
      </c>
      <c r="H143" s="121">
        <v>111</v>
      </c>
      <c r="I143" s="58">
        <f aca="true" t="shared" si="15" ref="I143:L144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0" customHeight="1" hidden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103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103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104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0.5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105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6">
        <v>2</v>
      </c>
      <c r="B148" s="116">
        <v>8</v>
      </c>
      <c r="C148" s="52"/>
      <c r="D148" s="76"/>
      <c r="E148" s="60"/>
      <c r="F148" s="124"/>
      <c r="G148" s="125" t="s">
        <v>106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106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84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84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107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108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85</v>
      </c>
      <c r="H154" s="121">
        <v>122</v>
      </c>
      <c r="I154" s="58">
        <f aca="true" t="shared" si="16" ref="I154:L155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109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109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6">
        <v>2</v>
      </c>
      <c r="B157" s="52">
        <v>9</v>
      </c>
      <c r="C157" s="54"/>
      <c r="D157" s="52"/>
      <c r="E157" s="53"/>
      <c r="F157" s="55"/>
      <c r="G157" s="54" t="s">
        <v>110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customHeight="1" hidden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111</v>
      </c>
      <c r="H158" s="121">
        <v>126</v>
      </c>
      <c r="I158" s="58">
        <f aca="true" t="shared" si="17" ref="I158:L160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" customHeight="1" hidden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77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77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77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110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84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84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112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113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114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85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115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116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2">
        <v>1</v>
      </c>
      <c r="B171" s="203"/>
      <c r="C171" s="203"/>
      <c r="D171" s="203"/>
      <c r="E171" s="203"/>
      <c r="F171" s="204"/>
      <c r="G171" s="90">
        <v>2</v>
      </c>
      <c r="H171" s="90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117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118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2">
        <v>3</v>
      </c>
      <c r="B174" s="54"/>
      <c r="C174" s="52"/>
      <c r="D174" s="53"/>
      <c r="E174" s="53"/>
      <c r="F174" s="55"/>
      <c r="G174" s="131" t="s">
        <v>119</v>
      </c>
      <c r="H174" s="130">
        <v>141</v>
      </c>
      <c r="I174" s="57">
        <f>SUM(I175+I226+I286)</f>
        <v>2500</v>
      </c>
      <c r="J174" s="105">
        <f>SUM(J175+J226+J286)</f>
        <v>2500</v>
      </c>
      <c r="K174" s="58">
        <f>SUM(K175+K226+K286)</f>
        <v>2500</v>
      </c>
      <c r="L174" s="57">
        <f>SUM(L175+L226+L286)</f>
        <v>2500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120</v>
      </c>
      <c r="H175" s="46">
        <v>142</v>
      </c>
      <c r="I175" s="57">
        <f>SUM(I176+I197+I205+I216+I220)</f>
        <v>2500</v>
      </c>
      <c r="J175" s="77">
        <f>SUM(J176+J197+J205+J216+J220)</f>
        <v>2500</v>
      </c>
      <c r="K175" s="77">
        <f>SUM(K176+K197+K205+K216+K220)</f>
        <v>2500</v>
      </c>
      <c r="L175" s="77">
        <f>SUM(L176+L197+L205+L216+L220)</f>
        <v>2500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121</v>
      </c>
      <c r="H176" s="130">
        <v>143</v>
      </c>
      <c r="I176" s="77">
        <f>SUM(I177+I180+I185+I189+I194)</f>
        <v>2500</v>
      </c>
      <c r="J176" s="105">
        <f>SUM(J177+J180+J185+J189+J194)</f>
        <v>2500</v>
      </c>
      <c r="K176" s="58">
        <f>SUM(K177+K180+K185+K189+K194)</f>
        <v>2500</v>
      </c>
      <c r="L176" s="57">
        <f>SUM(L177+L180+L185+L189+L194)</f>
        <v>2500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122</v>
      </c>
      <c r="H177" s="46">
        <v>144</v>
      </c>
      <c r="I177" s="57">
        <f aca="true" t="shared" si="18" ref="I177:L17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122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122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123</v>
      </c>
      <c r="H180" s="130">
        <v>147</v>
      </c>
      <c r="I180" s="77">
        <f>I181</f>
        <v>2500</v>
      </c>
      <c r="J180" s="104">
        <f>J181</f>
        <v>2500</v>
      </c>
      <c r="K180" s="78">
        <f>K181</f>
        <v>2500</v>
      </c>
      <c r="L180" s="77">
        <f>L181</f>
        <v>2500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123</v>
      </c>
      <c r="H181" s="46">
        <v>148</v>
      </c>
      <c r="I181" s="57">
        <f>SUM(I182:I184)</f>
        <v>2500</v>
      </c>
      <c r="J181" s="105">
        <f>SUM(J182:J184)</f>
        <v>2500</v>
      </c>
      <c r="K181" s="58">
        <f>SUM(K182:K184)</f>
        <v>2500</v>
      </c>
      <c r="L181" s="57">
        <f>SUM(L182:L184)</f>
        <v>2500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124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125</v>
      </c>
      <c r="H183" s="46">
        <v>150</v>
      </c>
      <c r="I183" s="74">
        <v>2500</v>
      </c>
      <c r="J183" s="74">
        <v>2500</v>
      </c>
      <c r="K183" s="74">
        <v>2500</v>
      </c>
      <c r="L183" s="74">
        <v>2500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126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127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127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128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129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130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130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131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132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133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134</v>
      </c>
      <c r="H194" s="130">
        <v>161</v>
      </c>
      <c r="I194" s="57">
        <f aca="true" t="shared" si="19" ref="I194:L195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134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134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135</v>
      </c>
      <c r="H197" s="46">
        <v>164</v>
      </c>
      <c r="I197" s="57">
        <f aca="true" t="shared" si="20" ref="I197:L198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136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136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137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138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0" customHeight="1" hidden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139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140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141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142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143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143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2">
        <v>1</v>
      </c>
      <c r="B208" s="203"/>
      <c r="C208" s="203"/>
      <c r="D208" s="203"/>
      <c r="E208" s="203"/>
      <c r="F208" s="204"/>
      <c r="G208" s="9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143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144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144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145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146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147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148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149</v>
      </c>
      <c r="H216" s="46">
        <v>182</v>
      </c>
      <c r="I216" s="77">
        <f aca="true" t="shared" si="21" ref="I216:L218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149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149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150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151</v>
      </c>
      <c r="H220" s="46">
        <v>186</v>
      </c>
      <c r="I220" s="57">
        <f aca="true" t="shared" si="22" ref="I220:L221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151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151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152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153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154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2">
        <v>3</v>
      </c>
      <c r="B226" s="53">
        <v>2</v>
      </c>
      <c r="C226" s="53"/>
      <c r="D226" s="53"/>
      <c r="E226" s="53"/>
      <c r="F226" s="55"/>
      <c r="G226" s="54" t="s">
        <v>155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156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157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157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158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159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160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161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162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162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163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164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165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165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166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167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168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168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166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167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169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2">
        <v>1</v>
      </c>
      <c r="B247" s="203"/>
      <c r="C247" s="203"/>
      <c r="D247" s="203"/>
      <c r="E247" s="203"/>
      <c r="F247" s="20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169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3" customHeight="1" hidden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169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170</v>
      </c>
      <c r="H250" s="84">
        <v>215</v>
      </c>
      <c r="I250" s="57">
        <f aca="true" t="shared" si="23" ref="I250:L251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170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170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171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171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166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167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172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173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174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158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159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160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161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162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162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163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164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165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165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166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167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168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168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166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167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169</v>
      </c>
      <c r="H276" s="84">
        <v>241</v>
      </c>
      <c r="I276" s="57">
        <f aca="true" t="shared" si="24" ref="I276:L277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169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169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170</v>
      </c>
      <c r="H279" s="46">
        <v>244</v>
      </c>
      <c r="I279" s="57">
        <f aca="true" t="shared" si="25" ref="I279:L280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170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170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171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171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166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167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5">
        <v>3</v>
      </c>
      <c r="B286" s="75">
        <v>3</v>
      </c>
      <c r="C286" s="52"/>
      <c r="D286" s="53"/>
      <c r="E286" s="53"/>
      <c r="F286" s="55"/>
      <c r="G286" s="54" t="s">
        <v>175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156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2">
        <v>1</v>
      </c>
      <c r="B288" s="203"/>
      <c r="C288" s="203"/>
      <c r="D288" s="203"/>
      <c r="E288" s="203"/>
      <c r="F288" s="204"/>
      <c r="G288" s="9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157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157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158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159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176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177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177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163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164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165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165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166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0.75" customHeight="1" hidden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167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178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178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166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167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179</v>
      </c>
      <c r="H306" s="46">
        <v>270</v>
      </c>
      <c r="I306" s="78">
        <f aca="true" t="shared" si="26" ref="I306:L307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179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179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170</v>
      </c>
      <c r="H309" s="46">
        <v>273</v>
      </c>
      <c r="I309" s="58">
        <f aca="true" t="shared" si="27" ref="I309:L310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170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170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171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171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166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167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172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174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174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9" customHeight="1" hidden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158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159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176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177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177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163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164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165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165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166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167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2">
        <v>1</v>
      </c>
      <c r="B330" s="203"/>
      <c r="C330" s="203"/>
      <c r="D330" s="203"/>
      <c r="E330" s="203"/>
      <c r="F330" s="204"/>
      <c r="G330" s="9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178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178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166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167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179</v>
      </c>
      <c r="H335" s="56">
        <v>298</v>
      </c>
      <c r="I335" s="57">
        <f aca="true" t="shared" si="28" ref="I335:L336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179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179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170</v>
      </c>
      <c r="H338" s="47">
        <v>301</v>
      </c>
      <c r="I338" s="57">
        <f aca="true" t="shared" si="29" ref="I338:L33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170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170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171</v>
      </c>
      <c r="H341" s="56">
        <v>304</v>
      </c>
      <c r="I341" s="57">
        <f aca="true" t="shared" si="30" ref="I341:L342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171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171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3"/>
      <c r="E344" s="144"/>
      <c r="F344" s="145"/>
      <c r="G344" s="146" t="s">
        <v>180</v>
      </c>
      <c r="H344" s="47">
        <v>307</v>
      </c>
      <c r="I344" s="118">
        <f>SUM(I30+I174)</f>
        <v>205000</v>
      </c>
      <c r="J344" s="119">
        <f>SUM(J30+J174)</f>
        <v>156500</v>
      </c>
      <c r="K344" s="119">
        <f>SUM(K30+K174)</f>
        <v>143735.97</v>
      </c>
      <c r="L344" s="120">
        <f>SUM(L30+L174)</f>
        <v>143735.97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181</v>
      </c>
      <c r="H347" s="152"/>
      <c r="I347" s="153"/>
      <c r="J347" s="153"/>
      <c r="K347" s="154" t="s">
        <v>182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178" t="s">
        <v>183</v>
      </c>
      <c r="E348" s="178"/>
      <c r="F348" s="178"/>
      <c r="G348" s="178"/>
      <c r="H348" s="157"/>
      <c r="I348" s="156" t="s">
        <v>184</v>
      </c>
      <c r="J348" s="10"/>
      <c r="K348" s="188" t="s">
        <v>185</v>
      </c>
      <c r="L348" s="188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7" customFormat="1" ht="18" customHeight="1">
      <c r="B350" s="153"/>
      <c r="C350" s="153"/>
      <c r="D350" s="154"/>
      <c r="E350" s="154"/>
      <c r="F350" s="159"/>
      <c r="G350" s="154" t="s">
        <v>186</v>
      </c>
      <c r="H350" s="153"/>
      <c r="I350" s="160"/>
      <c r="J350" s="153"/>
      <c r="K350" s="161" t="s">
        <v>187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2:27" s="6" customFormat="1" ht="11.25" customHeight="1">
      <c r="B351" s="10"/>
      <c r="C351" s="10"/>
      <c r="D351" s="178" t="s">
        <v>188</v>
      </c>
      <c r="E351" s="189"/>
      <c r="F351" s="189"/>
      <c r="G351" s="189"/>
      <c r="H351" s="162"/>
      <c r="I351" s="156" t="s">
        <v>184</v>
      </c>
      <c r="J351" s="10"/>
      <c r="K351" s="188" t="s">
        <v>185</v>
      </c>
      <c r="L351" s="188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 horizontalCentered="1"/>
  <pageMargins left="0.35433070866141736" right="0" top="0.07874015748031496" bottom="0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2017-10-15T10:16:01Z</cp:lastPrinted>
  <dcterms:modified xsi:type="dcterms:W3CDTF">2017-10-15T10:17:49Z</dcterms:modified>
  <cp:category/>
  <cp:version/>
  <cp:contentType/>
  <cp:contentStatus/>
</cp:coreProperties>
</file>