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70" activeTab="0"/>
  </bookViews>
  <sheets>
    <sheet name="2" sheetId="1" r:id="rId1"/>
  </sheets>
  <definedNames>
    <definedName name="_xlnm.Print_Area" localSheetId="0">'2'!$A$1:$L$86</definedName>
    <definedName name="_xlnm.Print_Titles" localSheetId="0">'2'!$18:$21</definedName>
  </definedNames>
  <calcPr fullCalcOnLoad="1"/>
</workbook>
</file>

<file path=xl/sharedStrings.xml><?xml version="1.0" encoding="utf-8"?>
<sst xmlns="http://schemas.openxmlformats.org/spreadsheetml/2006/main" count="143" uniqueCount="128">
  <si>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</si>
  <si>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</si>
  <si>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</si>
  <si>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</si>
  <si>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</si>
  <si>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</si>
  <si>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pinigų srautų ataskaitą (konsoliduotąją pinigų srautų ataskaitą), kodas, adresas)</t>
  </si>
  <si>
    <t>PINIGŲ SRAUTŲ ATASKAITA</t>
  </si>
  <si>
    <t>2019 m. gruodžio 31 d.</t>
  </si>
  <si>
    <t>2020-01-30</t>
  </si>
  <si>
    <t xml:space="preserve">               Pateikimo valiuta ir tikslumas: eurais arba tūkstančiais eurų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</si>
  <si>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</si>
  <si>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</si>
  <si>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</si>
  <si>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</si>
  <si>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</si>
  <si>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</si>
  <si>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</si>
  <si>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Iš viso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</si>
  <si>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</si>
  <si>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</si>
  <si>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</si>
  <si>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</si>
  <si>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</si>
  <si>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</si>
  <si>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</si>
  <si>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</si>
  <si>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</si>
  <si>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</si>
  <si>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</si>
  <si>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</si>
  <si>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</si>
  <si>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</si>
  <si>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</si>
  <si>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</si>
  <si>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</si>
  <si>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mokesčių</t>
  </si>
  <si>
    <t>1.3.</t>
  </si>
  <si>
    <t>Iš socialinių įmokų</t>
  </si>
  <si>
    <t>I.4.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</si>
  <si>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</si>
  <si>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</si>
  <si>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</si>
  <si>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</si>
  <si>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</si>
  <si>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</si>
  <si>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</si>
  <si>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</si>
  <si>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</si>
  <si>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</si>
  <si>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</si>
  <si>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</si>
  <si>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</si>
  <si>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</si>
  <si>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</si>
  <si>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</si>
  <si>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</si>
  <si>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</si>
  <si>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 xml:space="preserve"> Viešojo sektoriaus subjektams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</si>
  <si>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</si>
  <si>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</si>
  <si>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</si>
  <si>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</si>
  <si>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</si>
  <si>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</si>
  <si>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</si>
  <si>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</si>
  <si>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</si>
  <si>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</si>
  <si>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</si>
  <si>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</si>
  <si>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</si>
  <si>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</si>
  <si>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</si>
  <si>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</si>
  <si>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</si>
  <si>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</si>
  <si>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</si>
  <si>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</si>
  <si>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</si>
  <si>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</si>
  <si>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</si>
  <si>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</si>
  <si>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</si>
  <si>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</si>
  <si>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</si>
  <si>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</si>
  <si>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</si>
  <si>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</si>
  <si>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</si>
  <si>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</si>
  <si>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</si>
  <si>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</si>
  <si>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</si>
  <si>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</si>
  <si>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Terminuotųjų indėlių (padidėjimas) sumažėjimas</t>
  </si>
  <si>
    <t>VI.</t>
  </si>
  <si>
    <t>Kiti 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</si>
  <si>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</si>
  <si>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</si>
  <si>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</si>
  <si>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</si>
  <si>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</si>
  <si>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</si>
  <si>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Gautos finansavimo sumos ilgalaikiam ir biologiniam turtui įsigyti:</t>
  </si>
  <si>
    <t>IV.1</t>
  </si>
  <si>
    <t>IV.2</t>
  </si>
  <si>
    <t>IV.3</t>
  </si>
  <si>
    <t>Iš ES, užsienio valstybių ir tarptautinių  organizacijų</t>
  </si>
  <si>
    <t>IV.4</t>
  </si>
  <si>
    <t xml:space="preserve">Grąžintos ir perduotos finansavimo sumos ilgalaikiam ir biologiniam turtui įsigyti </t>
  </si>
  <si>
    <t>Gauti dividendai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</si>
  <si>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</si>
  <si>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</si>
  <si>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</si>
  <si>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</si>
  <si>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</si>
  <si>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</si>
  <si>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</si>
  <si>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Direktorė</t>
  </si>
  <si>
    <t>Edita Aukselienė</t>
  </si>
  <si>
    <t xml:space="preserve">(viešojo sektoriaus subjekto vadovas arba jo įgaliotas administracijos </t>
  </si>
  <si>
    <t xml:space="preserve"> (parašas) </t>
  </si>
  <si>
    <t>(vardas ir pavardė)</t>
  </si>
  <si>
    <t>vadovas)</t>
  </si>
  <si>
    <t>Vyr.buhalterė</t>
  </si>
  <si>
    <t>Regina Drigotienė</t>
  </si>
  <si>
    <t>(vyriausiasis buhalteris (buhalteris))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</si>
</sst>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strike/>
      <sz val="10"/>
      <color indexed="8"/>
      <name val="Times New Roman"/>
      <family val="0"/>
    </font>
    <font>
      <sz val="10"/>
      <color indexed="8"/>
      <name val="Arial"/>
      <family val="0"/>
    </font>
    <font>
      <strike/>
      <sz val="10"/>
      <color indexed="10"/>
      <name val="Times New Roman"/>
      <family val="0"/>
    </font>
    <font>
      <sz val="10"/>
      <color indexed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3">
    <xf numFmtId="0" fontId="0" fillId="0" borderId="0" xfId="0" applyFont="1" applyAlignment="1">
      <alignment vertical="top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2" fontId="1" fillId="33" borderId="11" xfId="0" applyNumberFormat="1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16" fontId="1" fillId="33" borderId="15" xfId="0" applyNumberFormat="1" applyFont="1" applyFill="1" applyBorder="1" applyAlignment="1" applyProtection="1">
      <alignment horizontal="left" vertical="center" wrapText="1"/>
      <protection/>
    </xf>
    <xf numFmtId="2" fontId="1" fillId="33" borderId="11" xfId="0" applyNumberFormat="1" applyFont="1" applyFill="1" applyBorder="1" applyAlignment="1">
      <alignment vertical="center" wrapText="1"/>
    </xf>
    <xf numFmtId="16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left" wrapText="1"/>
      <protection/>
    </xf>
    <xf numFmtId="0" fontId="2" fillId="33" borderId="18" xfId="0" applyFont="1" applyFill="1" applyBorder="1" applyAlignment="1" applyProtection="1">
      <alignment horizontal="left" wrapText="1"/>
      <protection/>
    </xf>
    <xf numFmtId="0" fontId="2" fillId="33" borderId="23" xfId="0" applyFont="1" applyFill="1" applyBorder="1" applyAlignment="1" applyProtection="1">
      <alignment horizontal="left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defaultGridColor="0" zoomScale="90" zoomScaleNormal="90" zoomScalePageLayoutView="0" colorId="9" workbookViewId="0" topLeftCell="A73">
      <selection activeCell="G19" sqref="G19:I19"/>
    </sheetView>
  </sheetViews>
  <sheetFormatPr defaultColWidth="9.140625" defaultRowHeight="12.75" customHeight="1"/>
  <cols>
    <col min="1" max="1" width="5.8515625" style="63" customWidth="1"/>
    <col min="2" max="3" width="1.28515625" style="16" customWidth="1"/>
    <col min="4" max="4" width="2.7109375" style="16" customWidth="1"/>
    <col min="5" max="5" width="27.140625" style="16" customWidth="1"/>
    <col min="6" max="6" width="8.28125" style="2" customWidth="1"/>
    <col min="7" max="7" width="13.7109375" style="63" customWidth="1"/>
    <col min="8" max="8" width="13.28125" style="63" customWidth="1"/>
    <col min="9" max="10" width="14.421875" style="63" customWidth="1"/>
    <col min="11" max="11" width="14.140625" style="63" customWidth="1"/>
    <col min="12" max="12" width="15.421875" style="63" customWidth="1"/>
    <col min="13" max="16384" width="9.140625" style="63" customWidth="1"/>
  </cols>
  <sheetData>
    <row r="1" spans="1:11" ht="12.75" customHeight="1">
      <c r="A1" s="1"/>
      <c r="B1" s="2"/>
      <c r="C1" s="2"/>
      <c r="D1" s="2"/>
      <c r="E1" s="2"/>
      <c r="G1" s="1"/>
      <c r="I1" s="3"/>
      <c r="J1" s="1"/>
      <c r="K1" s="1"/>
    </row>
    <row r="2" spans="7:11" ht="12.75" customHeight="1">
      <c r="G2" s="4"/>
      <c r="I2" s="5" t="s">
        <v>0</v>
      </c>
      <c r="J2" s="4"/>
      <c r="K2" s="4"/>
    </row>
    <row r="3" spans="7:11" ht="12.75" customHeight="1">
      <c r="G3" s="4"/>
      <c r="I3" s="5" t="s">
        <v>1</v>
      </c>
      <c r="K3" s="4"/>
    </row>
    <row r="5" spans="1:12" ht="15" customHeight="1">
      <c r="A5" s="65" t="s">
        <v>2</v>
      </c>
      <c r="B5" s="65"/>
      <c r="C5" s="65"/>
      <c r="D5" s="65"/>
      <c r="E5" s="65"/>
      <c r="F5" s="66"/>
      <c r="G5" s="65"/>
      <c r="H5" s="65"/>
      <c r="I5" s="65"/>
      <c r="J5" s="65"/>
      <c r="K5" s="65"/>
      <c r="L5" s="65"/>
    </row>
    <row r="6" spans="1:12" ht="16.5" customHeight="1">
      <c r="A6" s="65"/>
      <c r="B6" s="65"/>
      <c r="C6" s="65"/>
      <c r="D6" s="65"/>
      <c r="E6" s="65"/>
      <c r="F6" s="66"/>
      <c r="G6" s="65"/>
      <c r="H6" s="65"/>
      <c r="I6" s="65"/>
      <c r="J6" s="65"/>
      <c r="K6" s="65"/>
      <c r="L6" s="65"/>
    </row>
    <row r="7" spans="1:12" ht="15" customHeight="1">
      <c r="A7" s="67" t="s">
        <v>3</v>
      </c>
      <c r="B7" s="67"/>
      <c r="C7" s="67"/>
      <c r="D7" s="67"/>
      <c r="E7" s="67"/>
      <c r="F7" s="68"/>
      <c r="G7" s="67"/>
      <c r="H7" s="67"/>
      <c r="I7" s="67"/>
      <c r="J7" s="67"/>
      <c r="K7" s="67"/>
      <c r="L7" s="67"/>
    </row>
    <row r="8" spans="1:12" ht="15" customHeight="1">
      <c r="A8" s="67" t="s">
        <v>4</v>
      </c>
      <c r="B8" s="67"/>
      <c r="C8" s="67"/>
      <c r="D8" s="67"/>
      <c r="E8" s="67"/>
      <c r="F8" s="68"/>
      <c r="G8" s="67"/>
      <c r="H8" s="67"/>
      <c r="I8" s="67"/>
      <c r="J8" s="67"/>
      <c r="K8" s="67"/>
      <c r="L8" s="67"/>
    </row>
    <row r="9" spans="1:12" ht="15" customHeight="1">
      <c r="A9" s="67" t="s">
        <v>5</v>
      </c>
      <c r="B9" s="67"/>
      <c r="C9" s="67"/>
      <c r="D9" s="67"/>
      <c r="E9" s="67"/>
      <c r="F9" s="68"/>
      <c r="G9" s="67"/>
      <c r="H9" s="67"/>
      <c r="I9" s="67"/>
      <c r="J9" s="67"/>
      <c r="K9" s="67"/>
      <c r="L9" s="67"/>
    </row>
    <row r="10" spans="1:12" ht="15" customHeight="1">
      <c r="A10" s="69" t="s">
        <v>6</v>
      </c>
      <c r="B10" s="69"/>
      <c r="C10" s="69"/>
      <c r="D10" s="69"/>
      <c r="E10" s="69"/>
      <c r="F10" s="70"/>
      <c r="G10" s="69"/>
      <c r="H10" s="69"/>
      <c r="I10" s="69"/>
      <c r="J10" s="69"/>
      <c r="K10" s="69"/>
      <c r="L10" s="69"/>
    </row>
    <row r="11" spans="1:12" ht="12.75" customHeight="1">
      <c r="A11" s="69"/>
      <c r="B11" s="69"/>
      <c r="C11" s="69"/>
      <c r="D11" s="69"/>
      <c r="E11" s="69"/>
      <c r="F11" s="70"/>
      <c r="G11" s="69"/>
      <c r="H11" s="69"/>
      <c r="I11" s="69"/>
      <c r="J11" s="69"/>
      <c r="K11" s="69"/>
      <c r="L11" s="69"/>
    </row>
    <row r="12" spans="1:6" ht="12.75" customHeight="1">
      <c r="A12" s="64"/>
      <c r="B12" s="64"/>
      <c r="C12" s="64"/>
      <c r="D12" s="64"/>
      <c r="E12" s="64"/>
      <c r="F12" s="64"/>
    </row>
    <row r="13" spans="1:12" ht="15.75" customHeight="1">
      <c r="A13" s="65" t="s">
        <v>7</v>
      </c>
      <c r="B13" s="65"/>
      <c r="C13" s="65"/>
      <c r="D13" s="65"/>
      <c r="E13" s="65"/>
      <c r="F13" s="66"/>
      <c r="G13" s="65"/>
      <c r="H13" s="65"/>
      <c r="I13" s="65"/>
      <c r="J13" s="65"/>
      <c r="K13" s="65"/>
      <c r="L13" s="65"/>
    </row>
    <row r="14" spans="1:12" ht="15" customHeight="1">
      <c r="A14" s="65" t="s">
        <v>8</v>
      </c>
      <c r="B14" s="65"/>
      <c r="C14" s="65"/>
      <c r="D14" s="65"/>
      <c r="E14" s="65"/>
      <c r="F14" s="66"/>
      <c r="G14" s="65"/>
      <c r="H14" s="65"/>
      <c r="I14" s="65"/>
      <c r="J14" s="65"/>
      <c r="K14" s="65"/>
      <c r="L14" s="65"/>
    </row>
    <row r="15" spans="1:11" ht="12.75" customHeight="1">
      <c r="A15" s="6"/>
      <c r="B15" s="9"/>
      <c r="C15" s="9"/>
      <c r="D15" s="9"/>
      <c r="E15" s="9"/>
      <c r="F15" s="10"/>
      <c r="G15" s="11"/>
      <c r="H15" s="11"/>
      <c r="I15" s="11"/>
      <c r="J15" s="11"/>
      <c r="K15" s="11"/>
    </row>
    <row r="16" spans="1:12" ht="15" customHeight="1">
      <c r="A16" s="67">
        <f>""</f>
      </c>
      <c r="B16" s="67"/>
      <c r="C16" s="67"/>
      <c r="D16" s="67"/>
      <c r="E16" s="67"/>
      <c r="F16" s="68"/>
      <c r="G16" s="67"/>
      <c r="H16" s="67"/>
      <c r="I16" s="67"/>
      <c r="J16" s="67"/>
      <c r="K16" s="67"/>
      <c r="L16" s="67"/>
    </row>
    <row r="17" spans="1:12" ht="15" customHeight="1">
      <c r="A17" s="67" t="s">
        <v>9</v>
      </c>
      <c r="B17" s="67"/>
      <c r="C17" s="67"/>
      <c r="D17" s="67"/>
      <c r="E17" s="67"/>
      <c r="F17" s="68"/>
      <c r="G17" s="67"/>
      <c r="H17" s="67"/>
      <c r="I17" s="67"/>
      <c r="J17" s="67"/>
      <c r="K17" s="67"/>
      <c r="L17" s="67"/>
    </row>
    <row r="18" spans="1:12" ht="15" customHeight="1">
      <c r="A18" s="6"/>
      <c r="B18" s="7"/>
      <c r="C18" s="7"/>
      <c r="D18" s="7"/>
      <c r="E18" s="7"/>
      <c r="F18" s="83" t="s">
        <v>10</v>
      </c>
      <c r="G18" s="83"/>
      <c r="H18" s="83"/>
      <c r="I18" s="83"/>
      <c r="J18" s="83"/>
      <c r="K18" s="83"/>
      <c r="L18" s="83"/>
    </row>
    <row r="19" spans="1:12" ht="24.75" customHeight="1">
      <c r="A19" s="84" t="s">
        <v>11</v>
      </c>
      <c r="B19" s="86" t="s">
        <v>12</v>
      </c>
      <c r="C19" s="87"/>
      <c r="D19" s="87"/>
      <c r="E19" s="88"/>
      <c r="F19" s="92" t="s">
        <v>13</v>
      </c>
      <c r="G19" s="71" t="s">
        <v>14</v>
      </c>
      <c r="H19" s="72"/>
      <c r="I19" s="73"/>
      <c r="J19" s="71" t="s">
        <v>15</v>
      </c>
      <c r="K19" s="72"/>
      <c r="L19" s="73"/>
    </row>
    <row r="20" spans="1:12" ht="38.25" customHeight="1">
      <c r="A20" s="85"/>
      <c r="B20" s="89"/>
      <c r="C20" s="90"/>
      <c r="D20" s="90"/>
      <c r="E20" s="91"/>
      <c r="F20" s="93"/>
      <c r="G20" s="13" t="s">
        <v>16</v>
      </c>
      <c r="H20" s="13" t="s">
        <v>17</v>
      </c>
      <c r="I20" s="12" t="s">
        <v>18</v>
      </c>
      <c r="J20" s="13" t="s">
        <v>16</v>
      </c>
      <c r="K20" s="13" t="s">
        <v>19</v>
      </c>
      <c r="L20" s="12" t="s">
        <v>18</v>
      </c>
    </row>
    <row r="21" spans="1:12" ht="15" customHeight="1">
      <c r="A21" s="13">
        <v>1</v>
      </c>
      <c r="B21" s="71">
        <v>2</v>
      </c>
      <c r="C21" s="72"/>
      <c r="D21" s="72"/>
      <c r="E21" s="73"/>
      <c r="F21" s="14" t="s">
        <v>20</v>
      </c>
      <c r="G21" s="13">
        <v>4</v>
      </c>
      <c r="H21" s="13">
        <v>5</v>
      </c>
      <c r="I21" s="13">
        <v>6</v>
      </c>
      <c r="J21" s="15">
        <v>7</v>
      </c>
      <c r="K21" s="15">
        <v>8</v>
      </c>
      <c r="L21" s="15">
        <v>9</v>
      </c>
    </row>
    <row r="22" spans="1:12" s="16" customFormat="1" ht="24.75" customHeight="1">
      <c r="A22" s="13" t="s">
        <v>21</v>
      </c>
      <c r="B22" s="74" t="s">
        <v>22</v>
      </c>
      <c r="C22" s="75"/>
      <c r="D22" s="75"/>
      <c r="E22" s="76"/>
      <c r="F22" s="18"/>
      <c r="G22" s="19">
        <f>G23-G35-G42</f>
        <v>453.53999999992084</v>
      </c>
      <c r="H22" s="19">
        <f>H23-H35-H42</f>
        <v>0</v>
      </c>
      <c r="I22" s="19">
        <f aca="true" t="shared" si="0" ref="I22:I54">(G22+H22)</f>
        <v>453.53999999992084</v>
      </c>
      <c r="J22" s="19">
        <f>J23-J35-J42</f>
        <v>-246.2799999997951</v>
      </c>
      <c r="K22" s="19">
        <f>K23-K35-K42</f>
        <v>0</v>
      </c>
      <c r="L22" s="19">
        <f aca="true" t="shared" si="1" ref="L22:L54">(J22+K22)</f>
        <v>-246.2799999997951</v>
      </c>
    </row>
    <row r="23" spans="1:12" s="16" customFormat="1" ht="15" customHeight="1">
      <c r="A23" s="20" t="s">
        <v>23</v>
      </c>
      <c r="B23" s="21" t="s">
        <v>24</v>
      </c>
      <c r="C23" s="22"/>
      <c r="D23" s="23"/>
      <c r="E23" s="24"/>
      <c r="F23" s="18"/>
      <c r="G23" s="19">
        <f>G24+G29+G30+G31+G32+G33+G34</f>
        <v>768568.66</v>
      </c>
      <c r="H23" s="19">
        <f>H24+H29+H30+H31+H32+H33+H34</f>
        <v>0</v>
      </c>
      <c r="I23" s="19">
        <f t="shared" si="0"/>
        <v>768568.66</v>
      </c>
      <c r="J23" s="19">
        <f>J24+J29+J30+J31+J32+J33+J34</f>
        <v>754924.4299999999</v>
      </c>
      <c r="K23" s="19">
        <f>K24+K29+K30+K31+K32+K33+K34</f>
        <v>560.19</v>
      </c>
      <c r="L23" s="19">
        <f t="shared" si="1"/>
        <v>755484.6199999999</v>
      </c>
    </row>
    <row r="24" spans="1:12" s="16" customFormat="1" ht="25.5" customHeight="1">
      <c r="A24" s="20" t="s">
        <v>25</v>
      </c>
      <c r="B24" s="77" t="s">
        <v>26</v>
      </c>
      <c r="C24" s="78"/>
      <c r="D24" s="78"/>
      <c r="E24" s="79"/>
      <c r="F24" s="25"/>
      <c r="G24" s="19">
        <f>G25+G26+G27+G28</f>
        <v>709584.24</v>
      </c>
      <c r="H24" s="19">
        <f>H25+H26+H27+H28</f>
        <v>0</v>
      </c>
      <c r="I24" s="19">
        <f t="shared" si="0"/>
        <v>709584.24</v>
      </c>
      <c r="J24" s="19">
        <f>J25+J26+J27+J28</f>
        <v>697223.05</v>
      </c>
      <c r="K24" s="19">
        <f>K25+K26+K27+K28</f>
        <v>560.19</v>
      </c>
      <c r="L24" s="19">
        <f t="shared" si="1"/>
        <v>697783.24</v>
      </c>
    </row>
    <row r="25" spans="1:12" s="16" customFormat="1" ht="15" customHeight="1">
      <c r="A25" s="26" t="s">
        <v>27</v>
      </c>
      <c r="B25" s="27"/>
      <c r="C25" s="28"/>
      <c r="D25" s="29" t="s">
        <v>28</v>
      </c>
      <c r="E25" s="30"/>
      <c r="F25" s="31"/>
      <c r="G25" s="32">
        <v>475241.47</v>
      </c>
      <c r="H25" s="32">
        <v>0</v>
      </c>
      <c r="I25" s="19">
        <f t="shared" si="0"/>
        <v>475241.47</v>
      </c>
      <c r="J25" s="32">
        <v>465265.74</v>
      </c>
      <c r="K25" s="32">
        <v>560.19</v>
      </c>
      <c r="L25" s="19">
        <f t="shared" si="1"/>
        <v>465825.93</v>
      </c>
    </row>
    <row r="26" spans="1:12" s="16" customFormat="1" ht="15" customHeight="1">
      <c r="A26" s="26" t="s">
        <v>29</v>
      </c>
      <c r="B26" s="27"/>
      <c r="C26" s="28"/>
      <c r="D26" s="29" t="s">
        <v>30</v>
      </c>
      <c r="E26" s="25"/>
      <c r="F26" s="33"/>
      <c r="G26" s="32">
        <v>233900</v>
      </c>
      <c r="H26" s="32">
        <v>0</v>
      </c>
      <c r="I26" s="19">
        <f t="shared" si="0"/>
        <v>233900</v>
      </c>
      <c r="J26" s="32">
        <v>230700</v>
      </c>
      <c r="K26" s="32">
        <v>0</v>
      </c>
      <c r="L26" s="19">
        <f t="shared" si="1"/>
        <v>230700</v>
      </c>
    </row>
    <row r="27" spans="1:12" s="16" customFormat="1" ht="27" customHeight="1">
      <c r="A27" s="26" t="s">
        <v>31</v>
      </c>
      <c r="B27" s="27"/>
      <c r="C27" s="28"/>
      <c r="D27" s="80" t="s">
        <v>32</v>
      </c>
      <c r="E27" s="81"/>
      <c r="F27" s="33"/>
      <c r="G27" s="32">
        <v>0</v>
      </c>
      <c r="H27" s="32">
        <v>0</v>
      </c>
      <c r="I27" s="19">
        <f t="shared" si="0"/>
        <v>0</v>
      </c>
      <c r="J27" s="32">
        <v>0</v>
      </c>
      <c r="K27" s="32">
        <v>0</v>
      </c>
      <c r="L27" s="19">
        <f t="shared" si="1"/>
        <v>0</v>
      </c>
    </row>
    <row r="28" spans="1:12" s="16" customFormat="1" ht="15" customHeight="1">
      <c r="A28" s="26" t="s">
        <v>33</v>
      </c>
      <c r="B28" s="27"/>
      <c r="C28" s="29" t="s">
        <v>34</v>
      </c>
      <c r="D28" s="34"/>
      <c r="E28" s="35"/>
      <c r="F28" s="36"/>
      <c r="G28" s="32">
        <v>442.77</v>
      </c>
      <c r="H28" s="32">
        <v>0</v>
      </c>
      <c r="I28" s="19">
        <f t="shared" si="0"/>
        <v>442.77</v>
      </c>
      <c r="J28" s="32">
        <v>1257.31</v>
      </c>
      <c r="K28" s="32">
        <v>0</v>
      </c>
      <c r="L28" s="19">
        <f t="shared" si="1"/>
        <v>1257.31</v>
      </c>
    </row>
    <row r="29" spans="1:12" s="16" customFormat="1" ht="15" customHeight="1">
      <c r="A29" s="26" t="s">
        <v>35</v>
      </c>
      <c r="B29" s="27"/>
      <c r="C29" s="28" t="s">
        <v>36</v>
      </c>
      <c r="D29" s="37"/>
      <c r="E29" s="35"/>
      <c r="F29" s="36"/>
      <c r="G29" s="32">
        <v>0</v>
      </c>
      <c r="H29" s="32">
        <v>0</v>
      </c>
      <c r="I29" s="19">
        <f t="shared" si="0"/>
        <v>0</v>
      </c>
      <c r="J29" s="32">
        <v>0</v>
      </c>
      <c r="K29" s="32">
        <v>0</v>
      </c>
      <c r="L29" s="19">
        <f t="shared" si="1"/>
        <v>0</v>
      </c>
    </row>
    <row r="30" spans="1:12" s="16" customFormat="1" ht="15" customHeight="1">
      <c r="A30" s="38" t="s">
        <v>37</v>
      </c>
      <c r="B30" s="27"/>
      <c r="C30" s="39" t="s">
        <v>38</v>
      </c>
      <c r="D30" s="40"/>
      <c r="E30" s="41"/>
      <c r="F30" s="36"/>
      <c r="G30" s="32">
        <v>0</v>
      </c>
      <c r="H30" s="32">
        <v>0</v>
      </c>
      <c r="I30" s="19">
        <f t="shared" si="0"/>
        <v>0</v>
      </c>
      <c r="J30" s="32">
        <v>0</v>
      </c>
      <c r="K30" s="32">
        <v>0</v>
      </c>
      <c r="L30" s="19">
        <f t="shared" si="1"/>
        <v>0</v>
      </c>
    </row>
    <row r="31" spans="1:12" s="16" customFormat="1" ht="15" customHeight="1">
      <c r="A31" s="26" t="s">
        <v>39</v>
      </c>
      <c r="B31" s="27"/>
      <c r="C31" s="39" t="s">
        <v>40</v>
      </c>
      <c r="D31" s="39"/>
      <c r="E31" s="30"/>
      <c r="F31" s="36"/>
      <c r="G31" s="32">
        <v>27837.13</v>
      </c>
      <c r="H31" s="32">
        <v>0</v>
      </c>
      <c r="I31" s="19">
        <f t="shared" si="0"/>
        <v>27837.13</v>
      </c>
      <c r="J31" s="32">
        <v>28068.82</v>
      </c>
      <c r="K31" s="32">
        <v>0</v>
      </c>
      <c r="L31" s="19">
        <f t="shared" si="1"/>
        <v>28068.82</v>
      </c>
    </row>
    <row r="32" spans="1:12" s="16" customFormat="1" ht="15" customHeight="1">
      <c r="A32" s="26" t="s">
        <v>41</v>
      </c>
      <c r="B32" s="27"/>
      <c r="C32" s="39" t="s">
        <v>42</v>
      </c>
      <c r="D32" s="40"/>
      <c r="E32" s="17"/>
      <c r="F32" s="36"/>
      <c r="G32" s="32">
        <v>26683.98</v>
      </c>
      <c r="H32" s="32">
        <v>0</v>
      </c>
      <c r="I32" s="19">
        <f t="shared" si="0"/>
        <v>26683.98</v>
      </c>
      <c r="J32" s="32">
        <v>26678.21</v>
      </c>
      <c r="K32" s="32">
        <v>0</v>
      </c>
      <c r="L32" s="19">
        <f t="shared" si="1"/>
        <v>26678.21</v>
      </c>
    </row>
    <row r="33" spans="1:12" s="16" customFormat="1" ht="15" customHeight="1">
      <c r="A33" s="26" t="s">
        <v>43</v>
      </c>
      <c r="B33" s="27"/>
      <c r="C33" s="39" t="s">
        <v>44</v>
      </c>
      <c r="D33" s="39"/>
      <c r="E33" s="30"/>
      <c r="F33" s="36"/>
      <c r="G33" s="32">
        <v>0</v>
      </c>
      <c r="H33" s="32">
        <v>0</v>
      </c>
      <c r="I33" s="19">
        <f t="shared" si="0"/>
        <v>0</v>
      </c>
      <c r="J33" s="32">
        <v>0</v>
      </c>
      <c r="K33" s="32">
        <v>0</v>
      </c>
      <c r="L33" s="19">
        <f t="shared" si="1"/>
        <v>0</v>
      </c>
    </row>
    <row r="34" spans="1:12" s="16" customFormat="1" ht="15" customHeight="1">
      <c r="A34" s="26" t="s">
        <v>45</v>
      </c>
      <c r="B34" s="27"/>
      <c r="C34" s="39" t="s">
        <v>46</v>
      </c>
      <c r="D34" s="39"/>
      <c r="E34" s="30"/>
      <c r="F34" s="36"/>
      <c r="G34" s="32">
        <v>4463.31</v>
      </c>
      <c r="H34" s="32">
        <v>0</v>
      </c>
      <c r="I34" s="19">
        <f t="shared" si="0"/>
        <v>4463.31</v>
      </c>
      <c r="J34" s="32">
        <v>2954.35</v>
      </c>
      <c r="K34" s="32">
        <v>0</v>
      </c>
      <c r="L34" s="19">
        <f t="shared" si="1"/>
        <v>2954.35</v>
      </c>
    </row>
    <row r="35" spans="1:12" s="16" customFormat="1" ht="15" customHeight="1">
      <c r="A35" s="20" t="s">
        <v>47</v>
      </c>
      <c r="B35" s="42" t="s">
        <v>48</v>
      </c>
      <c r="C35" s="43"/>
      <c r="D35" s="43"/>
      <c r="E35" s="44"/>
      <c r="F35" s="36"/>
      <c r="G35" s="19">
        <f>G36+G37+G38+G39+G40+G41</f>
        <v>27866.85</v>
      </c>
      <c r="H35" s="19">
        <f>H36+H37+H38+H39+H40+H41</f>
        <v>0</v>
      </c>
      <c r="I35" s="19">
        <f t="shared" si="0"/>
        <v>27866.85</v>
      </c>
      <c r="J35" s="19">
        <f>J36+J37+J38+J39+J40+J41</f>
        <v>27996.07</v>
      </c>
      <c r="K35" s="19">
        <f>K36+K37+K38+K39+K40+K41</f>
        <v>0</v>
      </c>
      <c r="L35" s="19">
        <f t="shared" si="1"/>
        <v>27996.07</v>
      </c>
    </row>
    <row r="36" spans="1:12" s="16" customFormat="1" ht="15" customHeight="1">
      <c r="A36" s="26" t="s">
        <v>49</v>
      </c>
      <c r="B36" s="27"/>
      <c r="C36" s="29" t="s">
        <v>50</v>
      </c>
      <c r="D36" s="29"/>
      <c r="E36" s="25"/>
      <c r="F36" s="33"/>
      <c r="G36" s="32">
        <v>0</v>
      </c>
      <c r="H36" s="32">
        <v>0</v>
      </c>
      <c r="I36" s="19">
        <f t="shared" si="0"/>
        <v>0</v>
      </c>
      <c r="J36" s="32">
        <v>0</v>
      </c>
      <c r="K36" s="32">
        <v>0</v>
      </c>
      <c r="L36" s="19">
        <f t="shared" si="1"/>
        <v>0</v>
      </c>
    </row>
    <row r="37" spans="1:12" s="16" customFormat="1" ht="15" customHeight="1">
      <c r="A37" s="26" t="s">
        <v>51</v>
      </c>
      <c r="B37" s="27"/>
      <c r="C37" s="29" t="s">
        <v>52</v>
      </c>
      <c r="D37" s="29"/>
      <c r="E37" s="25"/>
      <c r="F37" s="33"/>
      <c r="G37" s="32">
        <v>27866.85</v>
      </c>
      <c r="H37" s="32">
        <v>0</v>
      </c>
      <c r="I37" s="19">
        <f t="shared" si="0"/>
        <v>27866.85</v>
      </c>
      <c r="J37" s="32">
        <v>27996.07</v>
      </c>
      <c r="K37" s="32">
        <v>0</v>
      </c>
      <c r="L37" s="19">
        <f t="shared" si="1"/>
        <v>27996.07</v>
      </c>
    </row>
    <row r="38" spans="1:12" s="16" customFormat="1" ht="24.75" customHeight="1">
      <c r="A38" s="26" t="s">
        <v>53</v>
      </c>
      <c r="B38" s="27"/>
      <c r="C38" s="80" t="s">
        <v>54</v>
      </c>
      <c r="D38" s="80"/>
      <c r="E38" s="81"/>
      <c r="F38" s="33"/>
      <c r="G38" s="32">
        <v>0</v>
      </c>
      <c r="H38" s="32">
        <v>0</v>
      </c>
      <c r="I38" s="19">
        <f t="shared" si="0"/>
        <v>0</v>
      </c>
      <c r="J38" s="32">
        <v>0</v>
      </c>
      <c r="K38" s="32">
        <v>0</v>
      </c>
      <c r="L38" s="19">
        <f t="shared" si="1"/>
        <v>0</v>
      </c>
    </row>
    <row r="39" spans="1:12" s="16" customFormat="1" ht="15" customHeight="1">
      <c r="A39" s="26" t="s">
        <v>55</v>
      </c>
      <c r="B39" s="27"/>
      <c r="C39" s="28" t="s">
        <v>56</v>
      </c>
      <c r="D39" s="25"/>
      <c r="E39" s="30"/>
      <c r="F39" s="33"/>
      <c r="G39" s="32">
        <v>0</v>
      </c>
      <c r="H39" s="32">
        <v>0</v>
      </c>
      <c r="I39" s="19">
        <f t="shared" si="0"/>
        <v>0</v>
      </c>
      <c r="J39" s="32">
        <v>0</v>
      </c>
      <c r="K39" s="32">
        <v>0</v>
      </c>
      <c r="L39" s="19">
        <f t="shared" si="1"/>
        <v>0</v>
      </c>
    </row>
    <row r="40" spans="1:12" s="16" customFormat="1" ht="15.75" customHeight="1">
      <c r="A40" s="26" t="s">
        <v>57</v>
      </c>
      <c r="B40" s="27"/>
      <c r="C40" s="80" t="s">
        <v>58</v>
      </c>
      <c r="D40" s="80"/>
      <c r="E40" s="81"/>
      <c r="F40" s="33"/>
      <c r="G40" s="32">
        <v>0</v>
      </c>
      <c r="H40" s="32">
        <v>0</v>
      </c>
      <c r="I40" s="19">
        <f t="shared" si="0"/>
        <v>0</v>
      </c>
      <c r="J40" s="32">
        <v>0</v>
      </c>
      <c r="K40" s="32">
        <v>0</v>
      </c>
      <c r="L40" s="19">
        <f t="shared" si="1"/>
        <v>0</v>
      </c>
    </row>
    <row r="41" spans="1:12" s="16" customFormat="1" ht="15" customHeight="1">
      <c r="A41" s="26" t="s">
        <v>59</v>
      </c>
      <c r="B41" s="27"/>
      <c r="C41" s="29" t="s">
        <v>60</v>
      </c>
      <c r="D41" s="29"/>
      <c r="E41" s="25"/>
      <c r="F41" s="33"/>
      <c r="G41" s="32">
        <v>0</v>
      </c>
      <c r="H41" s="32">
        <v>0</v>
      </c>
      <c r="I41" s="19">
        <f t="shared" si="0"/>
        <v>0</v>
      </c>
      <c r="J41" s="32">
        <v>0</v>
      </c>
      <c r="K41" s="32">
        <v>0</v>
      </c>
      <c r="L41" s="19">
        <f t="shared" si="1"/>
        <v>0</v>
      </c>
    </row>
    <row r="42" spans="1:12" s="16" customFormat="1" ht="15" customHeight="1">
      <c r="A42" s="20" t="s">
        <v>61</v>
      </c>
      <c r="B42" s="42" t="s">
        <v>62</v>
      </c>
      <c r="C42" s="43"/>
      <c r="D42" s="43"/>
      <c r="E42" s="44"/>
      <c r="F42" s="36"/>
      <c r="G42" s="19">
        <f>G43+G44+G45+G46+G47+G48+G49+G50+G51+G52+G53+G54</f>
        <v>740248.2700000001</v>
      </c>
      <c r="H42" s="19">
        <f>H43+H44+H45+H46+H47+H48+H49+H50+H51+H52+H53+H54</f>
        <v>0</v>
      </c>
      <c r="I42" s="19">
        <f t="shared" si="0"/>
        <v>740248.2700000001</v>
      </c>
      <c r="J42" s="19">
        <f>J43+J44+J45+J46+J47+J48+J49+J50+J51+J52+J53+J54</f>
        <v>727174.6399999998</v>
      </c>
      <c r="K42" s="19">
        <f>K43+K44+K45+K46+K47+K48+K49+K50+K51+K52+K53+K54</f>
        <v>560.19</v>
      </c>
      <c r="L42" s="19">
        <f t="shared" si="1"/>
        <v>727734.8299999997</v>
      </c>
    </row>
    <row r="43" spans="1:12" s="16" customFormat="1" ht="15" customHeight="1">
      <c r="A43" s="26" t="s">
        <v>63</v>
      </c>
      <c r="B43" s="27"/>
      <c r="C43" s="28" t="s">
        <v>64</v>
      </c>
      <c r="D43" s="45"/>
      <c r="E43" s="45"/>
      <c r="F43" s="36"/>
      <c r="G43" s="32">
        <v>640274.39</v>
      </c>
      <c r="H43" s="32">
        <v>0</v>
      </c>
      <c r="I43" s="19">
        <f t="shared" si="0"/>
        <v>640274.39</v>
      </c>
      <c r="J43" s="32">
        <v>619122.29</v>
      </c>
      <c r="K43" s="32">
        <v>0</v>
      </c>
      <c r="L43" s="19">
        <f t="shared" si="1"/>
        <v>619122.29</v>
      </c>
    </row>
    <row r="44" spans="1:12" s="16" customFormat="1" ht="15" customHeight="1">
      <c r="A44" s="26" t="s">
        <v>65</v>
      </c>
      <c r="B44" s="27"/>
      <c r="C44" s="29" t="s">
        <v>66</v>
      </c>
      <c r="D44" s="25"/>
      <c r="E44" s="25"/>
      <c r="F44" s="36"/>
      <c r="G44" s="32">
        <v>33702.18</v>
      </c>
      <c r="H44" s="32">
        <v>0</v>
      </c>
      <c r="I44" s="19">
        <f t="shared" si="0"/>
        <v>33702.18</v>
      </c>
      <c r="J44" s="32">
        <v>35149.83</v>
      </c>
      <c r="K44" s="32">
        <v>0</v>
      </c>
      <c r="L44" s="19">
        <f t="shared" si="1"/>
        <v>35149.83</v>
      </c>
    </row>
    <row r="45" spans="1:12" s="16" customFormat="1" ht="15" customHeight="1">
      <c r="A45" s="26" t="s">
        <v>67</v>
      </c>
      <c r="B45" s="27"/>
      <c r="C45" s="29" t="s">
        <v>68</v>
      </c>
      <c r="D45" s="25"/>
      <c r="E45" s="25"/>
      <c r="F45" s="36"/>
      <c r="G45" s="32">
        <v>119.45</v>
      </c>
      <c r="H45" s="32">
        <v>0</v>
      </c>
      <c r="I45" s="19">
        <f t="shared" si="0"/>
        <v>119.45</v>
      </c>
      <c r="J45" s="32">
        <v>316.32</v>
      </c>
      <c r="K45" s="32">
        <v>0</v>
      </c>
      <c r="L45" s="19">
        <f t="shared" si="1"/>
        <v>316.32</v>
      </c>
    </row>
    <row r="46" spans="1:12" s="16" customFormat="1" ht="15" customHeight="1">
      <c r="A46" s="26" t="s">
        <v>69</v>
      </c>
      <c r="B46" s="27"/>
      <c r="C46" s="29" t="s">
        <v>70</v>
      </c>
      <c r="D46" s="25"/>
      <c r="E46" s="25"/>
      <c r="F46" s="36"/>
      <c r="G46" s="32">
        <v>12041.16</v>
      </c>
      <c r="H46" s="32">
        <v>0</v>
      </c>
      <c r="I46" s="19">
        <f t="shared" si="0"/>
        <v>12041.16</v>
      </c>
      <c r="J46" s="32">
        <v>13060.62</v>
      </c>
      <c r="K46" s="32">
        <v>0</v>
      </c>
      <c r="L46" s="19">
        <f t="shared" si="1"/>
        <v>13060.62</v>
      </c>
    </row>
    <row r="47" spans="1:12" s="16" customFormat="1" ht="15" customHeight="1">
      <c r="A47" s="26" t="s">
        <v>71</v>
      </c>
      <c r="B47" s="27"/>
      <c r="C47" s="29" t="s">
        <v>72</v>
      </c>
      <c r="D47" s="25"/>
      <c r="E47" s="25"/>
      <c r="F47" s="36"/>
      <c r="G47" s="32">
        <v>918.5</v>
      </c>
      <c r="H47" s="32">
        <v>0</v>
      </c>
      <c r="I47" s="19">
        <f t="shared" si="0"/>
        <v>918.5</v>
      </c>
      <c r="J47" s="32">
        <v>1636.61</v>
      </c>
      <c r="K47" s="32">
        <v>0</v>
      </c>
      <c r="L47" s="19">
        <f t="shared" si="1"/>
        <v>1636.61</v>
      </c>
    </row>
    <row r="48" spans="1:12" s="16" customFormat="1" ht="15" customHeight="1">
      <c r="A48" s="26" t="s">
        <v>73</v>
      </c>
      <c r="B48" s="27"/>
      <c r="C48" s="28" t="s">
        <v>74</v>
      </c>
      <c r="D48" s="45"/>
      <c r="E48" s="45"/>
      <c r="F48" s="36"/>
      <c r="G48" s="32">
        <v>115.92</v>
      </c>
      <c r="H48" s="32">
        <v>0</v>
      </c>
      <c r="I48" s="19">
        <f t="shared" si="0"/>
        <v>115.92</v>
      </c>
      <c r="J48" s="32">
        <v>1387.95</v>
      </c>
      <c r="K48" s="32">
        <v>0</v>
      </c>
      <c r="L48" s="19">
        <f t="shared" si="1"/>
        <v>1387.95</v>
      </c>
    </row>
    <row r="49" spans="1:12" s="16" customFormat="1" ht="15" customHeight="1">
      <c r="A49" s="26" t="s">
        <v>75</v>
      </c>
      <c r="B49" s="27"/>
      <c r="C49" s="39" t="s">
        <v>76</v>
      </c>
      <c r="D49" s="30"/>
      <c r="E49" s="30"/>
      <c r="F49" s="36"/>
      <c r="G49" s="32">
        <v>35613.49</v>
      </c>
      <c r="H49" s="32">
        <v>0</v>
      </c>
      <c r="I49" s="19">
        <f t="shared" si="0"/>
        <v>35613.49</v>
      </c>
      <c r="J49" s="32">
        <v>30314.97</v>
      </c>
      <c r="K49" s="32">
        <v>0</v>
      </c>
      <c r="L49" s="19">
        <f t="shared" si="1"/>
        <v>30314.97</v>
      </c>
    </row>
    <row r="50" spans="1:12" s="16" customFormat="1" ht="15" customHeight="1">
      <c r="A50" s="26" t="s">
        <v>77</v>
      </c>
      <c r="B50" s="27"/>
      <c r="C50" s="39" t="s">
        <v>78</v>
      </c>
      <c r="D50" s="30"/>
      <c r="E50" s="30"/>
      <c r="F50" s="36"/>
      <c r="G50" s="32"/>
      <c r="H50" s="32">
        <v>0</v>
      </c>
      <c r="I50" s="19">
        <f t="shared" si="0"/>
        <v>0</v>
      </c>
      <c r="J50" s="32">
        <v>13433.62</v>
      </c>
      <c r="K50" s="32">
        <v>0</v>
      </c>
      <c r="L50" s="19">
        <f t="shared" si="1"/>
        <v>13433.62</v>
      </c>
    </row>
    <row r="51" spans="1:12" s="16" customFormat="1" ht="15" customHeight="1">
      <c r="A51" s="26" t="s">
        <v>79</v>
      </c>
      <c r="B51" s="27"/>
      <c r="C51" s="39" t="s">
        <v>80</v>
      </c>
      <c r="D51" s="30"/>
      <c r="E51" s="30"/>
      <c r="F51" s="36"/>
      <c r="G51" s="32">
        <v>0</v>
      </c>
      <c r="H51" s="32">
        <v>0</v>
      </c>
      <c r="I51" s="19">
        <f t="shared" si="0"/>
        <v>0</v>
      </c>
      <c r="J51" s="32">
        <v>0</v>
      </c>
      <c r="K51" s="32">
        <v>0</v>
      </c>
      <c r="L51" s="19">
        <f t="shared" si="1"/>
        <v>0</v>
      </c>
    </row>
    <row r="52" spans="1:12" s="16" customFormat="1" ht="15" customHeight="1">
      <c r="A52" s="26" t="s">
        <v>81</v>
      </c>
      <c r="B52" s="27"/>
      <c r="C52" s="39" t="s">
        <v>82</v>
      </c>
      <c r="D52" s="30"/>
      <c r="E52" s="30"/>
      <c r="F52" s="36"/>
      <c r="G52" s="32">
        <v>17463.18</v>
      </c>
      <c r="H52" s="32">
        <v>0</v>
      </c>
      <c r="I52" s="19">
        <f t="shared" si="0"/>
        <v>17463.18</v>
      </c>
      <c r="J52" s="32">
        <v>11839.08</v>
      </c>
      <c r="K52" s="32">
        <v>560.19</v>
      </c>
      <c r="L52" s="19">
        <f t="shared" si="1"/>
        <v>12399.27</v>
      </c>
    </row>
    <row r="53" spans="1:12" s="16" customFormat="1" ht="15" customHeight="1">
      <c r="A53" s="26" t="s">
        <v>83</v>
      </c>
      <c r="B53" s="27"/>
      <c r="C53" s="39" t="s">
        <v>84</v>
      </c>
      <c r="D53" s="30"/>
      <c r="E53" s="30"/>
      <c r="F53" s="36"/>
      <c r="G53" s="32">
        <v>0</v>
      </c>
      <c r="H53" s="32">
        <v>0</v>
      </c>
      <c r="I53" s="19">
        <f t="shared" si="0"/>
        <v>0</v>
      </c>
      <c r="J53" s="32">
        <v>0</v>
      </c>
      <c r="K53" s="32">
        <v>0</v>
      </c>
      <c r="L53" s="19">
        <f t="shared" si="1"/>
        <v>0</v>
      </c>
    </row>
    <row r="54" spans="1:12" s="16" customFormat="1" ht="15" customHeight="1">
      <c r="A54" s="26" t="s">
        <v>85</v>
      </c>
      <c r="B54" s="27"/>
      <c r="C54" s="39" t="s">
        <v>86</v>
      </c>
      <c r="D54" s="30"/>
      <c r="E54" s="30"/>
      <c r="F54" s="36"/>
      <c r="G54" s="32">
        <v>0</v>
      </c>
      <c r="H54" s="32">
        <v>0</v>
      </c>
      <c r="I54" s="19">
        <f t="shared" si="0"/>
        <v>0</v>
      </c>
      <c r="J54" s="32">
        <v>913.35</v>
      </c>
      <c r="K54" s="32">
        <v>0</v>
      </c>
      <c r="L54" s="19">
        <f t="shared" si="1"/>
        <v>913.35</v>
      </c>
    </row>
    <row r="55" spans="1:12" s="16" customFormat="1" ht="24.75" customHeight="1">
      <c r="A55" s="13" t="s">
        <v>87</v>
      </c>
      <c r="B55" s="74" t="s">
        <v>88</v>
      </c>
      <c r="C55" s="75"/>
      <c r="D55" s="75"/>
      <c r="E55" s="76"/>
      <c r="F55" s="33"/>
      <c r="G55" s="19">
        <f aca="true" t="shared" si="2" ref="G55:L55">(-G56+G57-G58+G59+G60+G61)</f>
        <v>0</v>
      </c>
      <c r="H55" s="19">
        <f t="shared" si="2"/>
        <v>0</v>
      </c>
      <c r="I55" s="19">
        <f t="shared" si="2"/>
        <v>0</v>
      </c>
      <c r="J55" s="19">
        <f t="shared" si="2"/>
        <v>-3000</v>
      </c>
      <c r="K55" s="19">
        <f t="shared" si="2"/>
        <v>0</v>
      </c>
      <c r="L55" s="19">
        <f t="shared" si="2"/>
        <v>-3000</v>
      </c>
    </row>
    <row r="56" spans="1:12" s="16" customFormat="1" ht="24.75" customHeight="1">
      <c r="A56" s="20" t="s">
        <v>23</v>
      </c>
      <c r="B56" s="82" t="s">
        <v>89</v>
      </c>
      <c r="C56" s="80"/>
      <c r="D56" s="80"/>
      <c r="E56" s="81"/>
      <c r="F56" s="36"/>
      <c r="G56" s="32">
        <v>0</v>
      </c>
      <c r="H56" s="32">
        <v>0</v>
      </c>
      <c r="I56" s="19">
        <f aca="true" t="shared" si="3" ref="I56:I61">(G56+H56)</f>
        <v>0</v>
      </c>
      <c r="J56" s="32">
        <v>3000</v>
      </c>
      <c r="K56" s="32">
        <v>0</v>
      </c>
      <c r="L56" s="19">
        <f aca="true" t="shared" si="4" ref="L56:L61">(J56+K56)</f>
        <v>3000</v>
      </c>
    </row>
    <row r="57" spans="1:12" s="16" customFormat="1" ht="24.75" customHeight="1">
      <c r="A57" s="20" t="s">
        <v>47</v>
      </c>
      <c r="B57" s="82" t="s">
        <v>90</v>
      </c>
      <c r="C57" s="80"/>
      <c r="D57" s="80"/>
      <c r="E57" s="81"/>
      <c r="F57" s="36"/>
      <c r="G57" s="32">
        <v>0</v>
      </c>
      <c r="H57" s="32">
        <v>0</v>
      </c>
      <c r="I57" s="19">
        <f t="shared" si="3"/>
        <v>0</v>
      </c>
      <c r="J57" s="32">
        <v>0</v>
      </c>
      <c r="K57" s="32">
        <v>0</v>
      </c>
      <c r="L57" s="19">
        <f t="shared" si="4"/>
        <v>0</v>
      </c>
    </row>
    <row r="58" spans="1:12" s="16" customFormat="1" ht="15" customHeight="1">
      <c r="A58" s="20" t="s">
        <v>61</v>
      </c>
      <c r="B58" s="82" t="s">
        <v>91</v>
      </c>
      <c r="C58" s="80"/>
      <c r="D58" s="80"/>
      <c r="E58" s="81"/>
      <c r="F58" s="36"/>
      <c r="G58" s="32">
        <v>0</v>
      </c>
      <c r="H58" s="32">
        <v>0</v>
      </c>
      <c r="I58" s="19">
        <f t="shared" si="3"/>
        <v>0</v>
      </c>
      <c r="J58" s="32">
        <v>0</v>
      </c>
      <c r="K58" s="32">
        <v>0</v>
      </c>
      <c r="L58" s="19">
        <f t="shared" si="4"/>
        <v>0</v>
      </c>
    </row>
    <row r="59" spans="1:12" s="46" customFormat="1" ht="15" customHeight="1">
      <c r="A59" s="20" t="s">
        <v>92</v>
      </c>
      <c r="B59" s="42" t="s">
        <v>93</v>
      </c>
      <c r="C59" s="43"/>
      <c r="D59" s="43"/>
      <c r="E59" s="44"/>
      <c r="F59" s="36"/>
      <c r="G59" s="32">
        <v>0</v>
      </c>
      <c r="H59" s="32">
        <v>0</v>
      </c>
      <c r="I59" s="19">
        <f t="shared" si="3"/>
        <v>0</v>
      </c>
      <c r="J59" s="32">
        <v>0</v>
      </c>
      <c r="K59" s="32">
        <v>0</v>
      </c>
      <c r="L59" s="19">
        <f t="shared" si="4"/>
        <v>0</v>
      </c>
    </row>
    <row r="60" spans="1:256" s="46" customFormat="1" ht="24.75" customHeight="1">
      <c r="A60" s="20" t="s">
        <v>94</v>
      </c>
      <c r="B60" s="82" t="s">
        <v>95</v>
      </c>
      <c r="C60" s="80"/>
      <c r="D60" s="80"/>
      <c r="E60" s="81"/>
      <c r="F60" s="36"/>
      <c r="G60" s="32">
        <v>0</v>
      </c>
      <c r="H60" s="32">
        <v>0</v>
      </c>
      <c r="I60" s="19">
        <f t="shared" si="3"/>
        <v>0</v>
      </c>
      <c r="J60" s="32">
        <v>0</v>
      </c>
      <c r="K60" s="32">
        <v>0</v>
      </c>
      <c r="L60" s="19">
        <f t="shared" si="4"/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46" customFormat="1" ht="18.75" customHeight="1">
      <c r="A61" s="20" t="s">
        <v>96</v>
      </c>
      <c r="B61" s="82" t="s">
        <v>97</v>
      </c>
      <c r="C61" s="80"/>
      <c r="D61" s="80"/>
      <c r="E61" s="81"/>
      <c r="F61" s="36"/>
      <c r="G61" s="32">
        <v>0</v>
      </c>
      <c r="H61" s="32">
        <v>0</v>
      </c>
      <c r="I61" s="19">
        <f t="shared" si="3"/>
        <v>0</v>
      </c>
      <c r="J61" s="32">
        <v>0</v>
      </c>
      <c r="K61" s="32">
        <v>0</v>
      </c>
      <c r="L61" s="19">
        <f t="shared" si="4"/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46" customFormat="1" ht="24.75" customHeight="1">
      <c r="A62" s="13" t="s">
        <v>98</v>
      </c>
      <c r="B62" s="74" t="s">
        <v>99</v>
      </c>
      <c r="C62" s="75"/>
      <c r="D62" s="75"/>
      <c r="E62" s="76"/>
      <c r="F62" s="36"/>
      <c r="G62" s="19">
        <f aca="true" t="shared" si="5" ref="G62:L62">(G63-G64-G65+G66-G71+G72+G73)</f>
        <v>0</v>
      </c>
      <c r="H62" s="19">
        <f t="shared" si="5"/>
        <v>0</v>
      </c>
      <c r="I62" s="19">
        <f t="shared" si="5"/>
        <v>0</v>
      </c>
      <c r="J62" s="19">
        <f t="shared" si="5"/>
        <v>3000</v>
      </c>
      <c r="K62" s="19">
        <f t="shared" si="5"/>
        <v>0</v>
      </c>
      <c r="L62" s="19">
        <f t="shared" si="5"/>
        <v>3000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12" s="46" customFormat="1" ht="15" customHeight="1">
      <c r="A63" s="20" t="s">
        <v>23</v>
      </c>
      <c r="B63" s="47" t="s">
        <v>100</v>
      </c>
      <c r="C63" s="27"/>
      <c r="D63" s="27"/>
      <c r="E63" s="36"/>
      <c r="F63" s="36"/>
      <c r="G63" s="32">
        <v>0</v>
      </c>
      <c r="H63" s="32">
        <v>0</v>
      </c>
      <c r="I63" s="19">
        <f aca="true" t="shared" si="6" ref="I63:I74">(G63+H63)</f>
        <v>0</v>
      </c>
      <c r="J63" s="32">
        <v>0</v>
      </c>
      <c r="K63" s="32">
        <v>0</v>
      </c>
      <c r="L63" s="19">
        <f aca="true" t="shared" si="7" ref="L63:L74">(J63+K63)</f>
        <v>0</v>
      </c>
    </row>
    <row r="64" spans="1:12" s="46" customFormat="1" ht="15" customHeight="1">
      <c r="A64" s="20" t="s">
        <v>47</v>
      </c>
      <c r="B64" s="42" t="s">
        <v>101</v>
      </c>
      <c r="C64" s="48"/>
      <c r="D64" s="43"/>
      <c r="E64" s="44"/>
      <c r="F64" s="36"/>
      <c r="G64" s="32">
        <v>0</v>
      </c>
      <c r="H64" s="32">
        <v>0</v>
      </c>
      <c r="I64" s="19">
        <f t="shared" si="6"/>
        <v>0</v>
      </c>
      <c r="J64" s="32">
        <v>0</v>
      </c>
      <c r="K64" s="32">
        <v>0</v>
      </c>
      <c r="L64" s="19">
        <f t="shared" si="7"/>
        <v>0</v>
      </c>
    </row>
    <row r="65" spans="1:256" s="46" customFormat="1" ht="24.75" customHeight="1">
      <c r="A65" s="20" t="s">
        <v>61</v>
      </c>
      <c r="B65" s="82" t="s">
        <v>102</v>
      </c>
      <c r="C65" s="80"/>
      <c r="D65" s="80"/>
      <c r="E65" s="81"/>
      <c r="F65" s="36"/>
      <c r="G65" s="32">
        <v>0</v>
      </c>
      <c r="H65" s="32">
        <v>0</v>
      </c>
      <c r="I65" s="19">
        <f t="shared" si="6"/>
        <v>0</v>
      </c>
      <c r="J65" s="32">
        <v>0</v>
      </c>
      <c r="K65" s="32">
        <v>0</v>
      </c>
      <c r="L65" s="19">
        <f t="shared" si="7"/>
        <v>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46" customFormat="1" ht="30" customHeight="1">
      <c r="A66" s="20" t="s">
        <v>103</v>
      </c>
      <c r="B66" s="82" t="s">
        <v>104</v>
      </c>
      <c r="C66" s="80"/>
      <c r="D66" s="80"/>
      <c r="E66" s="81"/>
      <c r="F66" s="36"/>
      <c r="G66" s="19">
        <f>(G67+G68+G69+G70)</f>
        <v>0</v>
      </c>
      <c r="H66" s="19">
        <f>(H67+H68+H69+H70)</f>
        <v>0</v>
      </c>
      <c r="I66" s="19">
        <f t="shared" si="6"/>
        <v>0</v>
      </c>
      <c r="J66" s="19">
        <f>(J67+J68+J69+J70)</f>
        <v>3000</v>
      </c>
      <c r="K66" s="19">
        <f>(K67+K68+K69+K70)</f>
        <v>0</v>
      </c>
      <c r="L66" s="19">
        <f t="shared" si="7"/>
        <v>3000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12" s="46" customFormat="1" ht="12.75" customHeight="1">
      <c r="A67" s="26" t="s">
        <v>105</v>
      </c>
      <c r="B67" s="49"/>
      <c r="C67" s="50"/>
      <c r="D67" s="29" t="s">
        <v>28</v>
      </c>
      <c r="E67" s="25"/>
      <c r="F67" s="36"/>
      <c r="G67" s="32">
        <v>0</v>
      </c>
      <c r="H67" s="32">
        <v>0</v>
      </c>
      <c r="I67" s="19">
        <f t="shared" si="6"/>
        <v>0</v>
      </c>
      <c r="J67" s="32">
        <v>0</v>
      </c>
      <c r="K67" s="32">
        <v>0</v>
      </c>
      <c r="L67" s="19">
        <f t="shared" si="7"/>
        <v>0</v>
      </c>
    </row>
    <row r="68" spans="1:12" s="46" customFormat="1" ht="15" customHeight="1">
      <c r="A68" s="26" t="s">
        <v>106</v>
      </c>
      <c r="B68" s="27"/>
      <c r="C68" s="51"/>
      <c r="D68" s="29" t="s">
        <v>30</v>
      </c>
      <c r="E68" s="25"/>
      <c r="F68" s="36"/>
      <c r="G68" s="32">
        <v>0</v>
      </c>
      <c r="H68" s="32">
        <v>0</v>
      </c>
      <c r="I68" s="19">
        <f t="shared" si="6"/>
        <v>0</v>
      </c>
      <c r="J68" s="32">
        <v>3000</v>
      </c>
      <c r="K68" s="32">
        <v>0</v>
      </c>
      <c r="L68" s="19">
        <f t="shared" si="7"/>
        <v>3000</v>
      </c>
    </row>
    <row r="69" spans="1:256" s="46" customFormat="1" ht="24.75" customHeight="1">
      <c r="A69" s="26" t="s">
        <v>107</v>
      </c>
      <c r="B69" s="27"/>
      <c r="C69" s="28"/>
      <c r="D69" s="80" t="s">
        <v>108</v>
      </c>
      <c r="E69" s="81"/>
      <c r="F69" s="33"/>
      <c r="G69" s="32">
        <v>0</v>
      </c>
      <c r="H69" s="32">
        <v>0</v>
      </c>
      <c r="I69" s="19">
        <f t="shared" si="6"/>
        <v>0</v>
      </c>
      <c r="J69" s="32">
        <v>0</v>
      </c>
      <c r="K69" s="32">
        <v>0</v>
      </c>
      <c r="L69" s="19">
        <f t="shared" si="7"/>
        <v>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12" s="46" customFormat="1" ht="15" customHeight="1">
      <c r="A70" s="26" t="s">
        <v>109</v>
      </c>
      <c r="B70" s="27"/>
      <c r="C70" s="28"/>
      <c r="D70" s="29" t="s">
        <v>34</v>
      </c>
      <c r="E70" s="30"/>
      <c r="F70" s="36"/>
      <c r="G70" s="32">
        <v>0</v>
      </c>
      <c r="H70" s="32">
        <v>0</v>
      </c>
      <c r="I70" s="19">
        <f t="shared" si="6"/>
        <v>0</v>
      </c>
      <c r="J70" s="32">
        <v>0</v>
      </c>
      <c r="K70" s="32">
        <v>0</v>
      </c>
      <c r="L70" s="19">
        <f t="shared" si="7"/>
        <v>0</v>
      </c>
    </row>
    <row r="71" spans="1:12" s="16" customFormat="1" ht="36" customHeight="1">
      <c r="A71" s="26" t="s">
        <v>94</v>
      </c>
      <c r="B71" s="82" t="s">
        <v>110</v>
      </c>
      <c r="C71" s="80"/>
      <c r="D71" s="80"/>
      <c r="E71" s="81"/>
      <c r="F71" s="36"/>
      <c r="G71" s="32">
        <v>0</v>
      </c>
      <c r="H71" s="32">
        <v>0</v>
      </c>
      <c r="I71" s="19">
        <f t="shared" si="6"/>
        <v>0</v>
      </c>
      <c r="J71" s="32">
        <v>0</v>
      </c>
      <c r="K71" s="32">
        <v>0</v>
      </c>
      <c r="L71" s="19">
        <f t="shared" si="7"/>
        <v>0</v>
      </c>
    </row>
    <row r="72" spans="1:12" s="16" customFormat="1" ht="12.75" customHeight="1">
      <c r="A72" s="26" t="s">
        <v>96</v>
      </c>
      <c r="B72" s="52" t="s">
        <v>111</v>
      </c>
      <c r="C72" s="39"/>
      <c r="D72" s="53"/>
      <c r="E72" s="54"/>
      <c r="F72" s="36"/>
      <c r="G72" s="32">
        <v>0</v>
      </c>
      <c r="H72" s="32">
        <v>0</v>
      </c>
      <c r="I72" s="19">
        <f t="shared" si="6"/>
        <v>0</v>
      </c>
      <c r="J72" s="32">
        <v>0</v>
      </c>
      <c r="K72" s="32">
        <v>0</v>
      </c>
      <c r="L72" s="19">
        <f t="shared" si="7"/>
        <v>0</v>
      </c>
    </row>
    <row r="73" spans="1:12" s="16" customFormat="1" ht="12.75" customHeight="1">
      <c r="A73" s="26" t="s">
        <v>112</v>
      </c>
      <c r="B73" s="52" t="s">
        <v>113</v>
      </c>
      <c r="C73" s="39"/>
      <c r="D73" s="41"/>
      <c r="E73" s="17"/>
      <c r="F73" s="36"/>
      <c r="G73" s="32">
        <v>0</v>
      </c>
      <c r="H73" s="32">
        <v>0</v>
      </c>
      <c r="I73" s="19">
        <f t="shared" si="6"/>
        <v>0</v>
      </c>
      <c r="J73" s="32">
        <v>0</v>
      </c>
      <c r="K73" s="32">
        <v>0</v>
      </c>
      <c r="L73" s="19">
        <f t="shared" si="7"/>
        <v>0</v>
      </c>
    </row>
    <row r="74" spans="1:12" s="16" customFormat="1" ht="39" customHeight="1">
      <c r="A74" s="13" t="s">
        <v>114</v>
      </c>
      <c r="B74" s="94" t="s">
        <v>115</v>
      </c>
      <c r="C74" s="95"/>
      <c r="D74" s="95"/>
      <c r="E74" s="96"/>
      <c r="F74" s="33"/>
      <c r="G74" s="32">
        <v>0</v>
      </c>
      <c r="H74" s="32">
        <v>0</v>
      </c>
      <c r="I74" s="19">
        <f t="shared" si="6"/>
        <v>0</v>
      </c>
      <c r="J74" s="32">
        <v>0</v>
      </c>
      <c r="K74" s="32">
        <v>0</v>
      </c>
      <c r="L74" s="19">
        <f t="shared" si="7"/>
        <v>0</v>
      </c>
    </row>
    <row r="75" spans="1:12" s="16" customFormat="1" ht="24.75" customHeight="1">
      <c r="A75" s="13"/>
      <c r="B75" s="74" t="s">
        <v>116</v>
      </c>
      <c r="C75" s="75"/>
      <c r="D75" s="75"/>
      <c r="E75" s="76"/>
      <c r="F75" s="33"/>
      <c r="G75" s="19">
        <f aca="true" t="shared" si="8" ref="G75:L75">G22+G55+G62+G74</f>
        <v>453.53999999992084</v>
      </c>
      <c r="H75" s="19">
        <f t="shared" si="8"/>
        <v>0</v>
      </c>
      <c r="I75" s="19">
        <f t="shared" si="8"/>
        <v>453.53999999992084</v>
      </c>
      <c r="J75" s="19">
        <f t="shared" si="8"/>
        <v>-246.2799999997951</v>
      </c>
      <c r="K75" s="19">
        <f t="shared" si="8"/>
        <v>0</v>
      </c>
      <c r="L75" s="19">
        <f t="shared" si="8"/>
        <v>-246.2799999997951</v>
      </c>
    </row>
    <row r="76" spans="1:12" s="16" customFormat="1" ht="24.75" customHeight="1">
      <c r="A76" s="55"/>
      <c r="B76" s="74" t="s">
        <v>117</v>
      </c>
      <c r="C76" s="75"/>
      <c r="D76" s="75"/>
      <c r="E76" s="76"/>
      <c r="F76" s="36"/>
      <c r="G76" s="32">
        <v>750.67</v>
      </c>
      <c r="H76" s="32">
        <v>0</v>
      </c>
      <c r="I76" s="19">
        <f>(G76+H76)</f>
        <v>750.67</v>
      </c>
      <c r="J76" s="32">
        <v>996.95</v>
      </c>
      <c r="K76" s="32">
        <v>0</v>
      </c>
      <c r="L76" s="19">
        <f>(J76+K76)</f>
        <v>996.95</v>
      </c>
    </row>
    <row r="77" spans="1:12" s="16" customFormat="1" ht="24.75" customHeight="1">
      <c r="A77" s="56"/>
      <c r="B77" s="99" t="s">
        <v>118</v>
      </c>
      <c r="C77" s="100"/>
      <c r="D77" s="100"/>
      <c r="E77" s="101"/>
      <c r="F77" s="36"/>
      <c r="G77" s="19">
        <f aca="true" t="shared" si="9" ref="G77:L77">G76+G75</f>
        <v>1204.209999999921</v>
      </c>
      <c r="H77" s="19">
        <f t="shared" si="9"/>
        <v>0</v>
      </c>
      <c r="I77" s="19">
        <f t="shared" si="9"/>
        <v>1204.209999999921</v>
      </c>
      <c r="J77" s="19">
        <f t="shared" si="9"/>
        <v>750.6700000002049</v>
      </c>
      <c r="K77" s="19">
        <f t="shared" si="9"/>
        <v>0</v>
      </c>
      <c r="L77" s="19">
        <f t="shared" si="9"/>
        <v>750.6700000002049</v>
      </c>
    </row>
    <row r="78" spans="1:11" s="16" customFormat="1" ht="12.75" customHeight="1">
      <c r="A78" s="57"/>
      <c r="B78" s="58"/>
      <c r="C78" s="58"/>
      <c r="D78" s="58"/>
      <c r="E78" s="58"/>
      <c r="F78" s="58"/>
      <c r="G78" s="2"/>
      <c r="H78" s="2"/>
      <c r="I78" s="2"/>
      <c r="J78" s="2"/>
      <c r="K78" s="2"/>
    </row>
    <row r="79" spans="1:11" s="16" customFormat="1" ht="12.75" customHeight="1">
      <c r="A79" s="57"/>
      <c r="B79" s="58"/>
      <c r="C79" s="58"/>
      <c r="D79" s="58"/>
      <c r="E79" s="58"/>
      <c r="F79" s="58"/>
      <c r="G79" s="2"/>
      <c r="H79" s="2"/>
      <c r="I79" s="2"/>
      <c r="J79" s="2"/>
      <c r="K79" s="2"/>
    </row>
    <row r="80" spans="1:11" s="16" customFormat="1" ht="12.75" customHeight="1">
      <c r="A80" s="59" t="s">
        <v>119</v>
      </c>
      <c r="B80" s="60"/>
      <c r="C80" s="60"/>
      <c r="D80" s="60"/>
      <c r="E80" s="60"/>
      <c r="F80" s="61"/>
      <c r="G80" s="60"/>
      <c r="H80" s="62"/>
      <c r="I80" s="61"/>
      <c r="J80" s="60" t="s">
        <v>120</v>
      </c>
      <c r="K80" s="60"/>
    </row>
    <row r="81" spans="1:11" s="16" customFormat="1" ht="13.5" customHeight="1">
      <c r="A81" s="97" t="s">
        <v>121</v>
      </c>
      <c r="B81" s="97"/>
      <c r="C81" s="97"/>
      <c r="D81" s="97"/>
      <c r="E81" s="97"/>
      <c r="F81" s="98"/>
      <c r="G81" s="97"/>
      <c r="H81" s="8" t="s">
        <v>122</v>
      </c>
      <c r="I81" s="7"/>
      <c r="J81" s="69" t="s">
        <v>123</v>
      </c>
      <c r="K81" s="69"/>
    </row>
    <row r="82" spans="1:6" s="16" customFormat="1" ht="12.75" customHeight="1">
      <c r="A82" s="102" t="s">
        <v>124</v>
      </c>
      <c r="B82" s="102"/>
      <c r="C82" s="102"/>
      <c r="D82" s="102"/>
      <c r="E82" s="102"/>
      <c r="F82" s="2"/>
    </row>
    <row r="83" s="16" customFormat="1" ht="12.75" customHeight="1"/>
    <row r="84" spans="1:11" s="16" customFormat="1" ht="12.75" customHeight="1">
      <c r="A84" s="59" t="s">
        <v>125</v>
      </c>
      <c r="B84" s="60"/>
      <c r="C84" s="60"/>
      <c r="D84" s="60"/>
      <c r="E84" s="60"/>
      <c r="F84" s="61"/>
      <c r="G84" s="60"/>
      <c r="H84" s="62"/>
      <c r="I84" s="61"/>
      <c r="J84" s="60" t="s">
        <v>126</v>
      </c>
      <c r="K84" s="60"/>
    </row>
    <row r="85" spans="1:11" s="16" customFormat="1" ht="12.75" customHeight="1">
      <c r="A85" s="97" t="s">
        <v>127</v>
      </c>
      <c r="B85" s="97"/>
      <c r="C85" s="97"/>
      <c r="D85" s="97"/>
      <c r="E85" s="97"/>
      <c r="F85" s="98"/>
      <c r="G85" s="97"/>
      <c r="H85" s="8" t="s">
        <v>122</v>
      </c>
      <c r="I85" s="7"/>
      <c r="J85" s="69" t="s">
        <v>123</v>
      </c>
      <c r="K85" s="69"/>
    </row>
    <row r="86" s="16" customFormat="1" ht="12.75" customHeight="1">
      <c r="F86" s="2"/>
    </row>
    <row r="87" s="16" customFormat="1" ht="12.75" customHeight="1">
      <c r="F87" s="2"/>
    </row>
    <row r="88" s="16" customFormat="1" ht="12.75" customHeight="1">
      <c r="F88" s="2"/>
    </row>
    <row r="89" s="16" customFormat="1" ht="12.75" customHeight="1">
      <c r="F89" s="2"/>
    </row>
    <row r="90" s="16" customFormat="1" ht="12.75" customHeight="1">
      <c r="F90" s="2"/>
    </row>
    <row r="91" s="16" customFormat="1" ht="12.75" customHeight="1">
      <c r="F91" s="2"/>
    </row>
    <row r="92" s="16" customFormat="1" ht="12.75" customHeight="1">
      <c r="F92" s="2"/>
    </row>
    <row r="93" s="16" customFormat="1" ht="12.75" customHeight="1">
      <c r="F93" s="2"/>
    </row>
    <row r="94" s="16" customFormat="1" ht="12.75" customHeight="1">
      <c r="F94" s="2"/>
    </row>
    <row r="95" s="16" customFormat="1" ht="12.75" customHeight="1">
      <c r="F95" s="2"/>
    </row>
    <row r="96" s="16" customFormat="1" ht="12.75" customHeight="1">
      <c r="F96" s="2"/>
    </row>
    <row r="97" s="16" customFormat="1" ht="12.75" customHeight="1">
      <c r="F97" s="2"/>
    </row>
    <row r="98" s="16" customFormat="1" ht="12.75" customHeight="1">
      <c r="F98" s="2"/>
    </row>
    <row r="99" s="16" customFormat="1" ht="12.75" customHeight="1">
      <c r="F99" s="2"/>
    </row>
    <row r="100" s="16" customFormat="1" ht="12.75" customHeight="1">
      <c r="F100" s="2"/>
    </row>
    <row r="101" s="16" customFormat="1" ht="12.75" customHeight="1">
      <c r="F101" s="2"/>
    </row>
    <row r="102" s="16" customFormat="1" ht="12.75" customHeight="1">
      <c r="F102" s="2"/>
    </row>
    <row r="103" s="16" customFormat="1" ht="12.75" customHeight="1">
      <c r="F103" s="2"/>
    </row>
    <row r="104" s="16" customFormat="1" ht="12.75" customHeight="1">
      <c r="F104" s="2"/>
    </row>
    <row r="105" s="16" customFormat="1" ht="12.75" customHeight="1">
      <c r="F105" s="2"/>
    </row>
    <row r="106" s="16" customFormat="1" ht="12.75" customHeight="1">
      <c r="F106" s="2"/>
    </row>
  </sheetData>
  <sheetProtection sheet="1" objects="1"/>
  <mergeCells count="42">
    <mergeCell ref="A85:G85"/>
    <mergeCell ref="J85:K85"/>
    <mergeCell ref="B75:E75"/>
    <mergeCell ref="B76:E76"/>
    <mergeCell ref="B77:E77"/>
    <mergeCell ref="A81:G81"/>
    <mergeCell ref="J81:K81"/>
    <mergeCell ref="A82:E82"/>
    <mergeCell ref="B74:E74"/>
    <mergeCell ref="B55:E55"/>
    <mergeCell ref="B56:E56"/>
    <mergeCell ref="B57:E57"/>
    <mergeCell ref="B58:E58"/>
    <mergeCell ref="B60:E60"/>
    <mergeCell ref="B61:E61"/>
    <mergeCell ref="B62:E62"/>
    <mergeCell ref="B65:E65"/>
    <mergeCell ref="B66:E66"/>
    <mergeCell ref="A13:L13"/>
    <mergeCell ref="A14:L14"/>
    <mergeCell ref="A16:L16"/>
    <mergeCell ref="A17:L17"/>
    <mergeCell ref="F18:L18"/>
    <mergeCell ref="A19:A20"/>
    <mergeCell ref="B19:E20"/>
    <mergeCell ref="J19:L19"/>
    <mergeCell ref="F19:F20"/>
    <mergeCell ref="G19:I19"/>
    <mergeCell ref="B21:E21"/>
    <mergeCell ref="B22:E22"/>
    <mergeCell ref="B24:E24"/>
    <mergeCell ref="D69:E69"/>
    <mergeCell ref="B71:E71"/>
    <mergeCell ref="C40:E40"/>
    <mergeCell ref="D27:E27"/>
    <mergeCell ref="C38:E38"/>
    <mergeCell ref="A12:F12"/>
    <mergeCell ref="A5:L6"/>
    <mergeCell ref="A7:L7"/>
    <mergeCell ref="A8:L8"/>
    <mergeCell ref="A9:L9"/>
    <mergeCell ref="A10:L11"/>
  </mergeCells>
  <printOptions horizontalCentered="1"/>
  <pageMargins left="0.625" right="0.34375" top="0.5729166865348816" bottom="0.5729166865348816" header="0.3125" footer="0.3125"/>
  <pageSetup firstPageNumber="1" useFirstPageNumber="1" fitToHeight="2" fitToWidth="1" orientation="portrait" paperSize="9" scale="70"/>
  <rowBreaks count="2" manualBreakCount="2">
    <brk id="5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2020-05-21T07:40:43Z</dcterms:modified>
  <cp:category/>
  <cp:version/>
  <cp:contentType/>
  <cp:contentStatus/>
</cp:coreProperties>
</file>