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8800" windowHeight="11625" tabRatio="912" firstSheet="5" activeTab="5"/>
  </bookViews>
  <sheets>
    <sheet name="(2) VSAFAS (2)p" sheetId="1" r:id="rId1"/>
    <sheet name="(3) VSAFAS (2)p" sheetId="2" r:id="rId2"/>
    <sheet name="(4) VSAFAS (1)p" sheetId="3" r:id="rId3"/>
    <sheet name="(5) VSAFAS (2)p" sheetId="4" r:id="rId4"/>
    <sheet name="(6) VSAFAS (6)p" sheetId="5" r:id="rId5"/>
    <sheet name="(17) VSAFAS (8)p" sheetId="6" r:id="rId6"/>
    <sheet name="Lapas1" sheetId="7" r:id="rId7"/>
  </sheets>
  <externalReferences>
    <externalReference r:id="rId10"/>
    <externalReference r:id="rId11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5">'(17) VSAFAS (8)p'!$A$1:$G$39</definedName>
    <definedName name="_xlnm.Print_Area" localSheetId="0">'(2) VSAFAS (2)p'!$A$1:$G$102</definedName>
    <definedName name="_xlnm.Print_Area" localSheetId="1">'(3) VSAFAS (2)p'!$A$1:$I$64</definedName>
    <definedName name="_xlnm.Print_Area" localSheetId="2">'(4) VSAFAS (1)p'!$A$1:$J$43</definedName>
    <definedName name="_xlnm.Print_Area" localSheetId="3">'(5) VSAFAS (2)p'!$A$1:$L$86</definedName>
    <definedName name="_xlnm.Print_Area" localSheetId="4">'(6) VSAFAS (6)p'!$A$1:$E$23</definedName>
    <definedName name="_xlnm.Print_Titles" localSheetId="0">'(2) VSAFAS (2)p'!$19:$19</definedName>
    <definedName name="_xlnm.Print_Titles" localSheetId="3">'(5) VSAFAS (2)p'!$18:$21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<sst xmlns="http://schemas.openxmlformats.org/spreadsheetml/2006/main" count="674" uniqueCount="425">
  <si>
    <t>IŠ VISO FINANSAVIMO SUMŲ, ĮSIPAREIGOJIMŲ, GRYNOJO TURTO IR MAŽUMOS DALIES: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</si>
  <si>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</si>
  <si>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</si>
  <si>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</si>
  <si>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</si>
  <si>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</si>
  <si>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</si>
  <si>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</si>
  <si>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</si>
  <si>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</si>
  <si>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</si>
  <si>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</si>
  <si>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</si>
  <si>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</si>
  <si>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</si>
  <si>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</si>
  <si>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</si>
  <si>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</si>
  <si>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</si>
  <si>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</si>
  <si>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</si>
  <si>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</si>
  <si>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</si>
  <si>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</si>
  <si>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</si>
  <si>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</si>
  <si>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</si>
  <si>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</si>
  <si>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</si>
  <si>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</si>
  <si>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</si>
  <si>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(parašas)</t>
  </si>
  <si>
    <t>I.4.</t>
  </si>
  <si>
    <t>Nusidėvėjimo ir amortizacijos</t>
  </si>
  <si>
    <t xml:space="preserve">Komandiruočių </t>
  </si>
  <si>
    <t xml:space="preserve">Transporto </t>
  </si>
  <si>
    <t>VI.</t>
  </si>
  <si>
    <t xml:space="preserve">Kvalifikacijos kėlimo </t>
  </si>
  <si>
    <t>VII.</t>
  </si>
  <si>
    <t xml:space="preserve">Kitos </t>
  </si>
  <si>
    <t>Kitos veiklos pajamos</t>
  </si>
  <si>
    <t>Kitos veiklos sąnaudos</t>
  </si>
  <si>
    <t>II.3.</t>
  </si>
  <si>
    <t>(teisės aktais įpareigoto pasirašyti asmens pareigų pavadinimas)</t>
  </si>
  <si>
    <t>4-ojo VSAFAS „Grynojo turto pokyčių ataskaita“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</si>
  <si>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</si>
  <si>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</si>
  <si>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</si>
  <si>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Pasta-bos Nr.</t>
  </si>
  <si>
    <t>Iš viso</t>
  </si>
  <si>
    <t>Mažu-mos dalis</t>
  </si>
  <si>
    <t>Kiti rezer-vai</t>
  </si>
  <si>
    <t>Sukauptas perviršis ar deficitas prieš nuosavybės metodo įtaką</t>
  </si>
  <si>
    <t>Perimto ilgalaikio turto iš kito viešojo sektoriaus subjekto įtaka</t>
  </si>
  <si>
    <t>x</t>
  </si>
  <si>
    <t>Perduoto arba parduoto ilgalaikio turto kitam subjektui įtaka</t>
  </si>
  <si>
    <t>Kitos  rezervų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</si>
  <si>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</si>
  <si>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</si>
  <si>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</si>
  <si>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</si>
  <si>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Kitos rezervų padidėjimo (sumažėjimo) sumos</t>
  </si>
  <si>
    <t xml:space="preserve"> __________________</t>
  </si>
  <si>
    <t>*Pažymėti ataskaitos laukai nepildomi.</t>
  </si>
  <si>
    <t>5-ojo VSAFAS „Pinigų srautų ataskaita“</t>
  </si>
  <si>
    <t>(viešojo sektoriaus subjekto, parengusio pinigų srautų ataskaitą (konsoliduotąją pinigų srautų ataskaitą), kodas, adresas)</t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</si>
  <si>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</si>
  <si>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</si>
  <si>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</si>
  <si>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</si>
  <si>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</si>
  <si>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</si>
  <si>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</si>
  <si>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</si>
  <si>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</si>
  <si>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</si>
  <si>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</si>
  <si>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</si>
  <si>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</si>
  <si>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</si>
  <si>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</si>
  <si>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</si>
  <si>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</si>
  <si>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</si>
  <si>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</si>
  <si>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</si>
  <si>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Sumokėtos palūkanos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</si>
  <si>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</si>
  <si>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</si>
  <si>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</si>
  <si>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</si>
  <si>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</si>
  <si>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</si>
  <si>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</si>
  <si>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</si>
  <si>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</si>
  <si>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</si>
  <si>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</si>
  <si>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</si>
  <si>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</si>
  <si>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</si>
  <si>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(Žemesniojo lygio viešojo sektoriaus subjektų, išskyrus mokesčių fondus ir išteklių fondus, pinigų srautų ataskaitos forma)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</si>
  <si>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</si>
  <si>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</si>
  <si>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</si>
  <si>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</si>
  <si>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</si>
  <si>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</si>
  <si>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</si>
  <si>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</si>
  <si>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</si>
  <si>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</si>
  <si>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</si>
  <si>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</si>
  <si>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</si>
  <si>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</si>
  <si>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</si>
  <si>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</si>
  <si>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</si>
  <si>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</si>
  <si>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</si>
  <si>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</si>
  <si>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</si>
  <si>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</si>
  <si>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</si>
  <si>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</si>
  <si>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</si>
  <si>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</si>
  <si>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</si>
  <si>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</si>
  <si>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</si>
  <si>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</si>
  <si>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</si>
  <si>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</si>
  <si>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</si>
  <si>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</si>
  <si>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</si>
  <si>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t xml:space="preserve">Įstaigos vadovas                                        </t>
  </si>
  <si>
    <t>17-ojo VSAFAS „Finansinis turtas ir finansiniai įsipareigojimai“</t>
  </si>
  <si>
    <t>iš viso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</si>
  <si>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</si>
  <si>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</si>
  <si>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</si>
  <si>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</si>
  <si>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</si>
  <si>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</si>
  <si>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</si>
  <si>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</si>
  <si>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</si>
  <si>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</si>
  <si>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</si>
  <si>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</si>
  <si>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</si>
  <si>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</si>
  <si>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</si>
  <si>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</si>
  <si>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</si>
  <si>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</si>
  <si>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</si>
  <si>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</si>
  <si>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</si>
  <si>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</si>
  <si>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</si>
  <si>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</si>
  <si>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</si>
  <si>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</si>
  <si>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</si>
  <si>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</si>
  <si>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</si>
  <si>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302829166 Šilelių g. 2, Plikiškių k., Joniškio r.</t>
  </si>
  <si>
    <t>Paprastojo remonto ir eksploatavimo</t>
  </si>
  <si>
    <t>I.1.</t>
  </si>
  <si>
    <t>I.2.</t>
  </si>
  <si>
    <t>Tenka kontroliuojančiajam subjektui</t>
  </si>
  <si>
    <t>Gautų paskolų grąžinimas</t>
  </si>
  <si>
    <t>Gautos finansavimo sumos ilgalaikiam ir biologiniam turtui įsigyti:</t>
  </si>
  <si>
    <t>Iš ES, užsienio valstybių ir tarptautinių  organizacijų</t>
  </si>
  <si>
    <t>JONIŠKIO R. PLIKIŠKIŲ MOKYKLA-DAUGIAFUNKCIS CENTRAS</t>
  </si>
  <si>
    <t>JONIŠKIO R. PLIKIŠKIŲ MOKYKLA-DAUGIAFUNCIS CENTRAS</t>
  </si>
  <si>
    <t>Plikiškių m-la</t>
  </si>
  <si>
    <t>Vaclovas Martinaitis</t>
  </si>
  <si>
    <t>1.1.</t>
  </si>
  <si>
    <t>1.2.</t>
  </si>
  <si>
    <t>_____________________________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</si>
  <si>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</si>
  <si>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</si>
  <si>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</si>
  <si>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</si>
  <si>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(vyriausiasis buhalteris (buhalteris))</t>
  </si>
  <si>
    <t xml:space="preserve">(vyriausiasis buhalteris (buhalteris), jeigu privaloma pagal teisės aktus) </t>
  </si>
  <si>
    <t xml:space="preserve">(viešojo sektoriaus subjekto vadovas arba jo įgaliotas administracijos </t>
  </si>
  <si>
    <t>vadovas)</t>
  </si>
  <si>
    <t>1.4.</t>
  </si>
  <si>
    <t>1.5.</t>
  </si>
  <si>
    <t>1.6.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</si>
  <si>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</si>
  <si>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</si>
  <si>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</si>
  <si>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</si>
  <si>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</si>
  <si>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</si>
  <si>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</si>
  <si>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</si>
  <si>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</si>
  <si>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</si>
  <si>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</si>
  <si>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</si>
  <si>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</si>
  <si>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</si>
  <si>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</si>
  <si>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</si>
  <si>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</si>
  <si>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2.5.</t>
  </si>
  <si>
    <t>2.6.</t>
  </si>
  <si>
    <t>3.5.</t>
  </si>
  <si>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</si>
  <si>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</si>
  <si>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</si>
  <si>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</si>
  <si>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</si>
  <si>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</si>
  <si>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</si>
  <si>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</si>
  <si>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</si>
  <si>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</si>
  <si>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</si>
  <si>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</si>
  <si>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</si>
  <si>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</si>
  <si>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</si>
  <si>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</si>
  <si>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</si>
  <si>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</si>
  <si>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</si>
  <si>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</si>
  <si>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(Žemesniojo lygio viešojo sektoriaus subjektų, išskyrus mokesčių fondus ir išteklių fondus,</t>
  </si>
  <si>
    <t>(viešojo sektoriaus subjekto, parengusio veiklos rezultatų ataskaitą</t>
  </si>
  <si>
    <t>arba konsoliduotąją veiklos rezultatų ataskaitą,  kodas, adresas)</t>
  </si>
  <si>
    <t xml:space="preserve">Iš savivaldybių biudžetų </t>
  </si>
  <si>
    <t>I.3.</t>
  </si>
  <si>
    <t>Iš ES, užsienio valstybių ir tarptautinių organizacijų lėšų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</si>
  <si>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</si>
  <si>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</si>
  <si>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</si>
  <si>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</si>
  <si>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KOMUNALINIŲ PASLAUGŲ IR ryšių</t>
  </si>
  <si>
    <t>KOMUNALINIŲ PASLAUGŲ IR RYŠIŲ</t>
  </si>
  <si>
    <t>KOMANDIRUOČIŲ</t>
  </si>
  <si>
    <t>TRANSPORTO</t>
  </si>
  <si>
    <t>KVALIFIKACIJOS KĖLIMO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</si>
  <si>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</si>
  <si>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</si>
  <si>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</si>
  <si>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</si>
  <si>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</si>
  <si>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</si>
  <si>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</si>
  <si>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</si>
  <si>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</si>
  <si>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</si>
  <si>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</si>
  <si>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</si>
  <si>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</si>
  <si>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</si>
  <si>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</si>
  <si>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</si>
  <si>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I. </t>
  </si>
  <si>
    <t xml:space="preserve">III. </t>
  </si>
  <si>
    <t>PELNO MOKESTIS</t>
  </si>
  <si>
    <t>J.</t>
  </si>
  <si>
    <t>TENKANTIS KONTROLIUOJANČIAJAM SUBJEKTUI</t>
  </si>
  <si>
    <t>TENKANTIS MAŽUMOS DALIAI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</si>
  <si>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</si>
  <si>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</si>
  <si>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</si>
  <si>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</si>
  <si>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</si>
  <si>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</si>
  <si>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Įstaigos vadovas</t>
  </si>
  <si>
    <t>Likutis 2013 m. gruodžio 31 d.</t>
  </si>
  <si>
    <t xml:space="preserve">Įstaigos vadovas </t>
  </si>
  <si>
    <t xml:space="preserve">                    </t>
  </si>
  <si>
    <t>8 priedas</t>
  </si>
  <si>
    <t>2-ojo VSAFAS „Finansinės būklės ataskaita“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</si>
  <si>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</si>
  <si>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</si>
  <si>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</si>
  <si>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</si>
  <si>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</si>
  <si>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</si>
  <si>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</si>
  <si>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</si>
  <si>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</si>
  <si>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</si>
  <si>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</si>
  <si>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</si>
  <si>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</si>
  <si>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</si>
  <si>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</si>
  <si>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</si>
  <si>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</si>
  <si>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</si>
  <si>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</si>
  <si>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</si>
  <si>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</si>
  <si>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</si>
  <si>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</si>
  <si>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</si>
  <si>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</si>
  <si>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</si>
  <si>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</si>
  <si>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</si>
  <si>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</si>
  <si>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</si>
  <si>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</si>
  <si>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</si>
  <si>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</si>
  <si>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</si>
  <si>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</si>
  <si>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</si>
  <si>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</si>
  <si>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</si>
  <si>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</si>
  <si>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</si>
  <si>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</si>
  <si>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</si>
  <si>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</si>
  <si>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</si>
  <si>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</si>
  <si>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</si>
  <si>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</si>
  <si>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</si>
  <si>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</si>
  <si>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</si>
  <si>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</si>
  <si>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</si>
  <si>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</si>
  <si>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</si>
  <si>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</si>
  <si>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</si>
  <si>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</si>
  <si>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</si>
  <si>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</si>
  <si>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</si>
  <si>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</si>
  <si>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</si>
  <si>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</si>
  <si>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</si>
  <si>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</si>
  <si>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</si>
  <si>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</si>
  <si>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</si>
  <si>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</si>
  <si>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</si>
  <si>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</si>
  <si>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</si>
  <si>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</si>
  <si>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</si>
  <si>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</si>
  <si>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</si>
  <si>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</si>
  <si>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</si>
  <si>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</si>
  <si>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</si>
  <si>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</si>
  <si>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</si>
  <si>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</si>
  <si>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</si>
  <si>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</si>
  <si>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</si>
  <si>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</si>
  <si>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</si>
  <si>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</si>
  <si>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</si>
  <si>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</si>
  <si>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</si>
  <si>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</si>
  <si>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</si>
  <si>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</si>
  <si>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</si>
  <si>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</si>
  <si>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</si>
  <si>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</si>
  <si>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</si>
  <si>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</si>
  <si>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</si>
  <si>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</si>
  <si>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</si>
  <si>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</si>
  <si>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</si>
  <si>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</si>
  <si>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</si>
  <si>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</si>
  <si>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</si>
  <si>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</si>
  <si>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</si>
  <si>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</si>
  <si>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</si>
  <si>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</si>
  <si>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</si>
  <si>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</si>
  <si>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</si>
  <si>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</si>
  <si>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</si>
  <si>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</si>
  <si>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</si>
  <si>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</si>
  <si>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Likutis 2014 m. gruodžio 31 d.</t>
  </si>
  <si>
    <t>Pateikimo valiuta ir tikslumas: EUR arba tūkstančiais EUR</t>
  </si>
  <si>
    <t xml:space="preserve">           Pateikimo valiuta ir tikslumas: litais arba tūkstančiais eurų</t>
  </si>
  <si>
    <t>Likutis 2015 m. gruodžio 31 d.</t>
  </si>
  <si>
    <r>
      <t>(viešojo sektoriaus subjekto arba viešojo sektoriaus subjektų grupės</t>
    </r>
    <r>
      <rPr>
        <b/>
        <sz val="9"/>
        <color indexed="18"/>
        <rFont val="Times New Roman"/>
        <family val="1"/>
      </rPr>
      <t xml:space="preserve"> </t>
    </r>
    <r>
      <rPr>
        <sz val="9"/>
        <color indexed="18"/>
        <rFont val="Times New Roman"/>
        <family val="1"/>
      </rPr>
      <t>pavadinimas)</t>
    </r>
  </si>
  <si>
    <r>
      <t>Kitas ilgalaikis</t>
    </r>
    <r>
      <rPr>
        <b/>
        <sz val="9"/>
        <color indexed="18"/>
        <rFont val="Times New Roman"/>
        <family val="1"/>
      </rPr>
      <t xml:space="preserve"> </t>
    </r>
    <r>
      <rPr>
        <sz val="9"/>
        <color indexed="18"/>
        <rFont val="Times New Roman"/>
        <family val="1"/>
      </rPr>
      <t>materialusis turtas</t>
    </r>
  </si>
  <si>
    <r>
      <t>Per vienus</t>
    </r>
    <r>
      <rPr>
        <b/>
        <sz val="9"/>
        <color indexed="18"/>
        <rFont val="Times New Roman"/>
        <family val="1"/>
      </rPr>
      <t xml:space="preserve"> </t>
    </r>
    <r>
      <rPr>
        <sz val="9"/>
        <color indexed="18"/>
        <rFont val="Times New Roman"/>
        <family val="1"/>
      </rPr>
      <t>metus gautinos sumos</t>
    </r>
  </si>
  <si>
    <t>PAGAL 2016 M. GRUODŽIO 31 D. DUOMENIS</t>
  </si>
  <si>
    <t>Vyr.buhalterė</t>
  </si>
  <si>
    <t>Edita Petraitienė</t>
  </si>
  <si>
    <t>2017-03-15 Nr.4</t>
  </si>
  <si>
    <t>Tomas Armonavičius</t>
  </si>
  <si>
    <t>PAGAL 2017 M.RUGPJŪČIO 31 D. DUOMENIS</t>
  </si>
  <si>
    <t>2017-09-27 Nr.1</t>
  </si>
  <si>
    <t>PAGAL 2017 M. RUGPJŪČIO 31 D. DUOMENIS</t>
  </si>
  <si>
    <t>Direktorė</t>
  </si>
  <si>
    <t>Edita Aukselienė</t>
  </si>
  <si>
    <t>2017 m.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</si>
</sst>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0"/>
    <numFmt numFmtId="192" formatCode="0.000"/>
  </numFmts>
  <fonts count="8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i/>
      <sz val="9"/>
      <color indexed="18"/>
      <name val="Times New Roman"/>
      <family val="1"/>
    </font>
    <font>
      <strike/>
      <sz val="9"/>
      <color indexed="18"/>
      <name val="Times New Roman"/>
      <family val="1"/>
    </font>
    <font>
      <u val="single"/>
      <sz val="9"/>
      <color indexed="18"/>
      <name val="Times New Roman"/>
      <family val="1"/>
    </font>
    <font>
      <b/>
      <sz val="9"/>
      <color indexed="21"/>
      <name val="Times New Roman"/>
      <family val="1"/>
    </font>
    <font>
      <b/>
      <strike/>
      <sz val="9"/>
      <color indexed="18"/>
      <name val="Times New Roman"/>
      <family val="1"/>
    </font>
    <font>
      <i/>
      <sz val="11"/>
      <color indexed="2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9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" fillId="34" borderId="0" applyNumberFormat="0" applyBorder="0" applyAlignment="0" applyProtection="0"/>
    <xf numFmtId="0" fontId="22" fillId="35" borderId="0" applyNumberFormat="0" applyFont="0" applyBorder="0" applyAlignment="0" applyProtection="0"/>
    <xf numFmtId="0" fontId="22" fillId="35" borderId="0" applyNumberFormat="0" applyFont="0" applyBorder="0" applyAlignment="0" applyProtection="0"/>
    <xf numFmtId="0" fontId="22" fillId="35" borderId="0" applyNumberFormat="0" applyFont="0" applyBorder="0" applyAlignment="0" applyProtection="0"/>
    <xf numFmtId="0" fontId="22" fillId="35" borderId="0" applyNumberFormat="0" applyFont="0" applyBorder="0" applyAlignment="0" applyProtection="0"/>
    <xf numFmtId="0" fontId="22" fillId="36" borderId="0" applyNumberFormat="0" applyFont="0" applyBorder="0" applyAlignment="0" applyProtection="0"/>
    <xf numFmtId="0" fontId="22" fillId="36" borderId="0" applyNumberFormat="0" applyFont="0" applyBorder="0" applyAlignment="0" applyProtection="0"/>
    <xf numFmtId="0" fontId="22" fillId="36" borderId="0" applyNumberFormat="0" applyFont="0" applyBorder="0" applyAlignment="0" applyProtection="0"/>
    <xf numFmtId="0" fontId="22" fillId="36" borderId="0" applyNumberFormat="0" applyFon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6" fillId="40" borderId="0" applyNumberFormat="0" applyBorder="0" applyAlignment="0" applyProtection="0"/>
    <xf numFmtId="0" fontId="22" fillId="41" borderId="0" applyNumberFormat="0" applyFont="0" applyBorder="0" applyAlignment="0" applyProtection="0"/>
    <xf numFmtId="0" fontId="22" fillId="41" borderId="0" applyNumberFormat="0" applyFont="0" applyBorder="0" applyAlignment="0" applyProtection="0"/>
    <xf numFmtId="0" fontId="22" fillId="41" borderId="0" applyNumberFormat="0" applyFont="0" applyBorder="0" applyAlignment="0" applyProtection="0"/>
    <xf numFmtId="0" fontId="22" fillId="41" borderId="0" applyNumberFormat="0" applyFont="0" applyBorder="0" applyAlignment="0" applyProtection="0"/>
    <xf numFmtId="0" fontId="22" fillId="42" borderId="0" applyNumberFormat="0" applyFont="0" applyBorder="0" applyAlignment="0" applyProtection="0"/>
    <xf numFmtId="0" fontId="22" fillId="42" borderId="0" applyNumberFormat="0" applyFont="0" applyBorder="0" applyAlignment="0" applyProtection="0"/>
    <xf numFmtId="0" fontId="22" fillId="42" borderId="0" applyNumberFormat="0" applyFont="0" applyBorder="0" applyAlignment="0" applyProtection="0"/>
    <xf numFmtId="0" fontId="22" fillId="42" borderId="0" applyNumberFormat="0" applyFont="0" applyBorder="0" applyAlignment="0" applyProtection="0"/>
    <xf numFmtId="0" fontId="23" fillId="43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44" borderId="0" applyNumberFormat="0" applyBorder="0" applyAlignment="0" applyProtection="0"/>
    <xf numFmtId="0" fontId="6" fillId="45" borderId="0" applyNumberFormat="0" applyBorder="0" applyAlignment="0" applyProtection="0"/>
    <xf numFmtId="0" fontId="22" fillId="46" borderId="0" applyNumberFormat="0" applyFont="0" applyBorder="0" applyAlignment="0" applyProtection="0"/>
    <xf numFmtId="0" fontId="22" fillId="46" borderId="0" applyNumberFormat="0" applyFont="0" applyBorder="0" applyAlignment="0" applyProtection="0"/>
    <xf numFmtId="0" fontId="22" fillId="46" borderId="0" applyNumberFormat="0" applyFont="0" applyBorder="0" applyAlignment="0" applyProtection="0"/>
    <xf numFmtId="0" fontId="22" fillId="46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6" fillId="25" borderId="0" applyNumberFormat="0" applyBorder="0" applyAlignment="0" applyProtection="0"/>
    <xf numFmtId="0" fontId="22" fillId="41" borderId="0" applyNumberFormat="0" applyFont="0" applyBorder="0" applyAlignment="0" applyProtection="0"/>
    <xf numFmtId="0" fontId="22" fillId="41" borderId="0" applyNumberFormat="0" applyFont="0" applyBorder="0" applyAlignment="0" applyProtection="0"/>
    <xf numFmtId="0" fontId="22" fillId="41" borderId="0" applyNumberFormat="0" applyFont="0" applyBorder="0" applyAlignment="0" applyProtection="0"/>
    <xf numFmtId="0" fontId="22" fillId="41" borderId="0" applyNumberFormat="0" applyFont="0" applyBorder="0" applyAlignment="0" applyProtection="0"/>
    <xf numFmtId="0" fontId="22" fillId="50" borderId="0" applyNumberFormat="0" applyFont="0" applyBorder="0" applyAlignment="0" applyProtection="0"/>
    <xf numFmtId="0" fontId="22" fillId="50" borderId="0" applyNumberFormat="0" applyFont="0" applyBorder="0" applyAlignment="0" applyProtection="0"/>
    <xf numFmtId="0" fontId="22" fillId="50" borderId="0" applyNumberFormat="0" applyFont="0" applyBorder="0" applyAlignment="0" applyProtection="0"/>
    <xf numFmtId="0" fontId="22" fillId="50" borderId="0" applyNumberFormat="0" applyFont="0" applyBorder="0" applyAlignment="0" applyProtection="0"/>
    <xf numFmtId="0" fontId="23" fillId="42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6" fillId="26" borderId="0" applyNumberFormat="0" applyBorder="0" applyAlignment="0" applyProtection="0"/>
    <xf numFmtId="0" fontId="22" fillId="53" borderId="0" applyNumberFormat="0" applyFont="0" applyBorder="0" applyAlignment="0" applyProtection="0"/>
    <xf numFmtId="0" fontId="22" fillId="53" borderId="0" applyNumberFormat="0" applyFont="0" applyBorder="0" applyAlignment="0" applyProtection="0"/>
    <xf numFmtId="0" fontId="22" fillId="53" borderId="0" applyNumberFormat="0" applyFont="0" applyBorder="0" applyAlignment="0" applyProtection="0"/>
    <xf numFmtId="0" fontId="22" fillId="53" borderId="0" applyNumberFormat="0" applyFont="0" applyBorder="0" applyAlignment="0" applyProtection="0"/>
    <xf numFmtId="0" fontId="22" fillId="54" borderId="0" applyNumberFormat="0" applyFont="0" applyBorder="0" applyAlignment="0" applyProtection="0"/>
    <xf numFmtId="0" fontId="22" fillId="54" borderId="0" applyNumberFormat="0" applyFont="0" applyBorder="0" applyAlignment="0" applyProtection="0"/>
    <xf numFmtId="0" fontId="22" fillId="54" borderId="0" applyNumberFormat="0" applyFont="0" applyBorder="0" applyAlignment="0" applyProtection="0"/>
    <xf numFmtId="0" fontId="22" fillId="54" borderId="0" applyNumberFormat="0" applyFon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55" borderId="0" applyNumberFormat="0" applyBorder="0" applyAlignment="0" applyProtection="0"/>
    <xf numFmtId="0" fontId="6" fillId="56" borderId="0" applyNumberFormat="0" applyBorder="0" applyAlignment="0" applyProtection="0"/>
    <xf numFmtId="0" fontId="22" fillId="57" borderId="0" applyNumberFormat="0" applyFont="0" applyBorder="0" applyAlignment="0" applyProtection="0"/>
    <xf numFmtId="0" fontId="22" fillId="57" borderId="0" applyNumberFormat="0" applyFont="0" applyBorder="0" applyAlignment="0" applyProtection="0"/>
    <xf numFmtId="0" fontId="22" fillId="57" borderId="0" applyNumberFormat="0" applyFont="0" applyBorder="0" applyAlignment="0" applyProtection="0"/>
    <xf numFmtId="0" fontId="22" fillId="57" borderId="0" applyNumberFormat="0" applyFont="0" applyBorder="0" applyAlignment="0" applyProtection="0"/>
    <xf numFmtId="0" fontId="22" fillId="36" borderId="0" applyNumberFormat="0" applyFont="0" applyBorder="0" applyAlignment="0" applyProtection="0"/>
    <xf numFmtId="0" fontId="22" fillId="36" borderId="0" applyNumberFormat="0" applyFont="0" applyBorder="0" applyAlignment="0" applyProtection="0"/>
    <xf numFmtId="0" fontId="22" fillId="36" borderId="0" applyNumberFormat="0" applyFont="0" applyBorder="0" applyAlignment="0" applyProtection="0"/>
    <xf numFmtId="0" fontId="22" fillId="36" borderId="0" applyNumberFormat="0" applyFon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4" fillId="43" borderId="0" applyNumberFormat="0" applyBorder="0" applyAlignment="0" applyProtection="0"/>
    <xf numFmtId="0" fontId="69" fillId="60" borderId="0" applyNumberFormat="0" applyBorder="0" applyAlignment="0" applyProtection="0"/>
    <xf numFmtId="0" fontId="8" fillId="61" borderId="4" applyNumberFormat="0" applyAlignment="0" applyProtection="0"/>
    <xf numFmtId="0" fontId="27" fillId="62" borderId="5" applyNumberFormat="0" applyAlignment="0" applyProtection="0"/>
    <xf numFmtId="0" fontId="27" fillId="62" borderId="5" applyNumberFormat="0" applyAlignment="0" applyProtection="0"/>
    <xf numFmtId="0" fontId="27" fillId="62" borderId="5" applyNumberFormat="0" applyAlignment="0" applyProtection="0"/>
    <xf numFmtId="0" fontId="27" fillId="62" borderId="5" applyNumberFormat="0" applyAlignment="0" applyProtection="0"/>
    <xf numFmtId="0" fontId="27" fillId="62" borderId="5" applyNumberFormat="0" applyAlignment="0" applyProtection="0"/>
    <xf numFmtId="0" fontId="27" fillId="62" borderId="5" applyNumberFormat="0" applyAlignment="0" applyProtection="0"/>
    <xf numFmtId="0" fontId="27" fillId="62" borderId="5" applyNumberFormat="0" applyAlignment="0" applyProtection="0"/>
    <xf numFmtId="0" fontId="27" fillId="62" borderId="5" applyNumberFormat="0" applyAlignment="0" applyProtection="0"/>
    <xf numFmtId="0" fontId="26" fillId="36" borderId="4" applyNumberFormat="0" applyAlignment="0" applyProtection="0"/>
    <xf numFmtId="0" fontId="9" fillId="63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0" borderId="6" applyNumberFormat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64" borderId="0" applyNumberFormat="0" applyBorder="0" applyAlignment="0" applyProtection="0"/>
    <xf numFmtId="0" fontId="11" fillId="4" borderId="0" applyNumberForma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22" fillId="47" borderId="0" applyNumberFormat="0" applyFont="0" applyBorder="0" applyAlignment="0" applyProtection="0"/>
    <xf numFmtId="0" fontId="30" fillId="65" borderId="0" applyNumberFormat="0" applyBorder="0" applyAlignment="0" applyProtection="0"/>
    <xf numFmtId="0" fontId="12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1" fillId="0" borderId="7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3" fillId="0" borderId="9" applyNumberFormat="0" applyFill="0" applyAlignment="0" applyProtection="0"/>
    <xf numFmtId="0" fontId="14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4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39" fillId="66" borderId="4" applyNumberFormat="0" applyAlignment="0" applyProtection="0"/>
    <xf numFmtId="0" fontId="71" fillId="0" borderId="0" applyNumberFormat="0" applyFill="0" applyBorder="0" applyAlignment="0" applyProtection="0"/>
    <xf numFmtId="0" fontId="72" fillId="67" borderId="13" applyNumberFormat="0" applyAlignment="0" applyProtection="0"/>
    <xf numFmtId="0" fontId="73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41" fillId="0" borderId="15" applyNumberFormat="0" applyFill="0" applyAlignment="0" applyProtection="0"/>
    <xf numFmtId="0" fontId="17" fillId="6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42" fillId="70" borderId="0" applyNumberFormat="0" applyBorder="0" applyAlignment="0" applyProtection="0"/>
    <xf numFmtId="0" fontId="74" fillId="71" borderId="0" applyNumberFormat="0" applyBorder="0" applyAlignment="0" applyProtection="0"/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>
      <alignment/>
      <protection/>
    </xf>
    <xf numFmtId="0" fontId="22" fillId="0" borderId="0" applyNumberFormat="0" applyFon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Font="0" applyFill="0" applyBorder="0" applyAlignment="0" applyProtection="0"/>
    <xf numFmtId="0" fontId="5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>
      <alignment/>
      <protection/>
    </xf>
    <xf numFmtId="0" fontId="43" fillId="46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Fon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5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Fon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Fon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0" fillId="0" borderId="0">
      <alignment/>
      <protection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1" fillId="72" borderId="0">
      <alignment/>
      <protection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>
      <alignment/>
      <protection/>
    </xf>
    <xf numFmtId="0" fontId="22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Font="0" applyBorder="0" applyProtection="0">
      <alignment/>
    </xf>
    <xf numFmtId="0" fontId="22" fillId="0" borderId="0">
      <alignment/>
      <protection/>
    </xf>
    <xf numFmtId="0" fontId="22" fillId="0" borderId="0" applyNumberFormat="0" applyFont="0" applyBorder="0" applyProtection="0">
      <alignment/>
    </xf>
    <xf numFmtId="0" fontId="5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5" fillId="0" borderId="0">
      <alignment/>
      <protection/>
    </xf>
    <xf numFmtId="0" fontId="5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>
      <alignment/>
      <protection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73" borderId="17" applyNumberFormat="0" applyFont="0" applyAlignment="0" applyProtection="0"/>
    <xf numFmtId="0" fontId="22" fillId="57" borderId="17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5" applyNumberFormat="0" applyFont="0" applyAlignment="0" applyProtection="0"/>
    <xf numFmtId="0" fontId="22" fillId="57" borderId="17" applyNumberFormat="0" applyFont="0" applyAlignment="0" applyProtection="0"/>
    <xf numFmtId="0" fontId="18" fillId="61" borderId="18" applyNumberFormat="0" applyAlignment="0" applyProtection="0"/>
    <xf numFmtId="0" fontId="45" fillId="62" borderId="18" applyNumberFormat="0" applyAlignment="0" applyProtection="0"/>
    <xf numFmtId="0" fontId="45" fillId="62" borderId="18" applyNumberFormat="0" applyAlignment="0" applyProtection="0"/>
    <xf numFmtId="0" fontId="45" fillId="62" borderId="18" applyNumberFormat="0" applyAlignment="0" applyProtection="0"/>
    <xf numFmtId="0" fontId="45" fillId="62" borderId="18" applyNumberFormat="0" applyAlignment="0" applyProtection="0"/>
    <xf numFmtId="0" fontId="45" fillId="62" borderId="18" applyNumberFormat="0" applyAlignment="0" applyProtection="0"/>
    <xf numFmtId="0" fontId="45" fillId="62" borderId="18" applyNumberFormat="0" applyAlignment="0" applyProtection="0"/>
    <xf numFmtId="0" fontId="45" fillId="62" borderId="18" applyNumberFormat="0" applyAlignment="0" applyProtection="0"/>
    <xf numFmtId="0" fontId="45" fillId="62" borderId="18" applyNumberFormat="0" applyAlignment="0" applyProtection="0"/>
    <xf numFmtId="0" fontId="45" fillId="36" borderId="18" applyNumberFormat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0" fillId="80" borderId="19" applyNumberFormat="0" applyFon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3" fillId="70" borderId="5" applyProtection="0">
      <alignment vertical="center"/>
    </xf>
    <xf numFmtId="4" fontId="43" fillId="70" borderId="5" applyProtection="0">
      <alignment vertical="center"/>
    </xf>
    <xf numFmtId="4" fontId="46" fillId="70" borderId="5" applyProtection="0">
      <alignment vertical="center"/>
    </xf>
    <xf numFmtId="4" fontId="43" fillId="70" borderId="5" applyProtection="0">
      <alignment horizontal="left" vertical="center"/>
    </xf>
    <xf numFmtId="4" fontId="43" fillId="70" borderId="5" applyProtection="0">
      <alignment horizontal="left" vertical="center"/>
    </xf>
    <xf numFmtId="0" fontId="47" fillId="70" borderId="20" applyNumberFormat="0" applyProtection="0">
      <alignment horizontal="left" vertical="top"/>
    </xf>
    <xf numFmtId="4" fontId="43" fillId="55" borderId="5" applyProtection="0">
      <alignment horizontal="left" vertical="center"/>
    </xf>
    <xf numFmtId="4" fontId="43" fillId="55" borderId="5" applyProtection="0">
      <alignment horizontal="left" vertical="center"/>
    </xf>
    <xf numFmtId="4" fontId="43" fillId="43" borderId="5" applyProtection="0">
      <alignment horizontal="right" vertical="center"/>
    </xf>
    <xf numFmtId="4" fontId="43" fillId="43" borderId="5" applyProtection="0">
      <alignment horizontal="right" vertical="center"/>
    </xf>
    <xf numFmtId="4" fontId="43" fillId="81" borderId="5" applyProtection="0">
      <alignment horizontal="right" vertical="center"/>
    </xf>
    <xf numFmtId="4" fontId="43" fillId="81" borderId="5" applyProtection="0">
      <alignment horizontal="right" vertical="center"/>
    </xf>
    <xf numFmtId="4" fontId="43" fillId="44" borderId="21" applyProtection="0">
      <alignment horizontal="right" vertical="center"/>
    </xf>
    <xf numFmtId="4" fontId="43" fillId="44" borderId="21" applyProtection="0">
      <alignment horizontal="right" vertical="center"/>
    </xf>
    <xf numFmtId="4" fontId="43" fillId="58" borderId="5" applyProtection="0">
      <alignment horizontal="right" vertical="center"/>
    </xf>
    <xf numFmtId="4" fontId="43" fillId="58" borderId="5" applyProtection="0">
      <alignment horizontal="right" vertical="center"/>
    </xf>
    <xf numFmtId="4" fontId="43" fillId="82" borderId="5" applyProtection="0">
      <alignment horizontal="right" vertical="center"/>
    </xf>
    <xf numFmtId="4" fontId="43" fillId="82" borderId="5" applyProtection="0">
      <alignment horizontal="right" vertical="center"/>
    </xf>
    <xf numFmtId="4" fontId="43" fillId="59" borderId="5" applyProtection="0">
      <alignment horizontal="right" vertical="center"/>
    </xf>
    <xf numFmtId="4" fontId="43" fillId="59" borderId="5" applyProtection="0">
      <alignment horizontal="right" vertical="center"/>
    </xf>
    <xf numFmtId="4" fontId="43" fillId="49" borderId="5" applyProtection="0">
      <alignment horizontal="right" vertical="center"/>
    </xf>
    <xf numFmtId="4" fontId="43" fillId="49" borderId="5" applyProtection="0">
      <alignment horizontal="right" vertical="center"/>
    </xf>
    <xf numFmtId="4" fontId="43" fillId="48" borderId="5" applyProtection="0">
      <alignment horizontal="right" vertical="center"/>
    </xf>
    <xf numFmtId="4" fontId="43" fillId="48" borderId="5" applyProtection="0">
      <alignment horizontal="right" vertical="center"/>
    </xf>
    <xf numFmtId="4" fontId="43" fillId="47" borderId="5" applyProtection="0">
      <alignment horizontal="right" vertical="center"/>
    </xf>
    <xf numFmtId="4" fontId="43" fillId="47" borderId="5" applyProtection="0">
      <alignment horizontal="right" vertical="center"/>
    </xf>
    <xf numFmtId="4" fontId="43" fillId="0" borderId="21" applyFill="0" applyProtection="0">
      <alignment horizontal="left" vertical="center"/>
    </xf>
    <xf numFmtId="4" fontId="43" fillId="0" borderId="21" applyFill="0" applyProtection="0">
      <alignment horizontal="left" vertical="center"/>
    </xf>
    <xf numFmtId="4" fontId="5" fillId="54" borderId="21" applyProtection="0">
      <alignment horizontal="left" vertical="center"/>
    </xf>
    <xf numFmtId="4" fontId="5" fillId="54" borderId="21" applyProtection="0">
      <alignment horizontal="left" vertical="center"/>
    </xf>
    <xf numFmtId="4" fontId="5" fillId="54" borderId="21" applyProtection="0">
      <alignment horizontal="left" vertical="center" indent="1"/>
    </xf>
    <xf numFmtId="4" fontId="5" fillId="54" borderId="21" applyProtection="0">
      <alignment horizontal="left" vertical="center" indent="1"/>
    </xf>
    <xf numFmtId="4" fontId="5" fillId="54" borderId="21" applyProtection="0">
      <alignment horizontal="left" vertical="center" indent="1"/>
    </xf>
    <xf numFmtId="4" fontId="5" fillId="54" borderId="21" applyProtection="0">
      <alignment horizontal="left" vertical="center" indent="1"/>
    </xf>
    <xf numFmtId="4" fontId="5" fillId="54" borderId="21" applyProtection="0">
      <alignment horizontal="left" vertical="center"/>
    </xf>
    <xf numFmtId="4" fontId="5" fillId="54" borderId="21" applyProtection="0">
      <alignment horizontal="left" vertical="center"/>
    </xf>
    <xf numFmtId="4" fontId="5" fillId="54" borderId="21" applyProtection="0">
      <alignment horizontal="left" vertical="center" indent="1"/>
    </xf>
    <xf numFmtId="4" fontId="5" fillId="54" borderId="21" applyProtection="0">
      <alignment horizontal="left" vertical="center" indent="1"/>
    </xf>
    <xf numFmtId="4" fontId="5" fillId="54" borderId="21" applyProtection="0">
      <alignment horizontal="left" vertical="center" indent="1"/>
    </xf>
    <xf numFmtId="4" fontId="5" fillId="54" borderId="21" applyProtection="0">
      <alignment horizontal="left" vertical="center" indent="1"/>
    </xf>
    <xf numFmtId="4" fontId="43" fillId="42" borderId="5" applyProtection="0">
      <alignment horizontal="right" vertical="center"/>
    </xf>
    <xf numFmtId="4" fontId="43" fillId="42" borderId="5" applyProtection="0">
      <alignment horizontal="right" vertical="center"/>
    </xf>
    <xf numFmtId="4" fontId="43" fillId="53" borderId="21" applyProtection="0">
      <alignment horizontal="left" vertical="center"/>
    </xf>
    <xf numFmtId="4" fontId="43" fillId="53" borderId="21" applyProtection="0">
      <alignment horizontal="left" vertical="center"/>
    </xf>
    <xf numFmtId="4" fontId="43" fillId="42" borderId="21" applyProtection="0">
      <alignment horizontal="left" vertical="center"/>
    </xf>
    <xf numFmtId="4" fontId="43" fillId="42" borderId="21" applyProtection="0">
      <alignment horizontal="left" vertical="center"/>
    </xf>
    <xf numFmtId="0" fontId="43" fillId="36" borderId="5" applyNumberFormat="0" applyProtection="0">
      <alignment horizontal="left" vertical="center"/>
    </xf>
    <xf numFmtId="0" fontId="43" fillId="36" borderId="5" applyNumberFormat="0" applyProtection="0">
      <alignment horizontal="left" vertical="center"/>
    </xf>
    <xf numFmtId="0" fontId="43" fillId="54" borderId="20" applyNumberFormat="0" applyProtection="0">
      <alignment horizontal="left" vertical="top"/>
    </xf>
    <xf numFmtId="0" fontId="43" fillId="54" borderId="20" applyNumberFormat="0" applyProtection="0">
      <alignment horizontal="left" vertical="top"/>
    </xf>
    <xf numFmtId="0" fontId="43" fillId="54" borderId="20" applyNumberFormat="0" applyProtection="0">
      <alignment horizontal="left" vertical="top"/>
    </xf>
    <xf numFmtId="0" fontId="43" fillId="83" borderId="5" applyNumberFormat="0" applyProtection="0">
      <alignment horizontal="left" vertical="center"/>
    </xf>
    <xf numFmtId="0" fontId="43" fillId="83" borderId="5" applyNumberFormat="0" applyProtection="0">
      <alignment horizontal="left" vertical="center"/>
    </xf>
    <xf numFmtId="0" fontId="43" fillId="42" borderId="20" applyNumberFormat="0" applyProtection="0">
      <alignment horizontal="left" vertical="top"/>
    </xf>
    <xf numFmtId="0" fontId="43" fillId="42" borderId="20" applyNumberFormat="0" applyProtection="0">
      <alignment horizontal="left" vertical="top"/>
    </xf>
    <xf numFmtId="0" fontId="43" fillId="42" borderId="20" applyNumberFormat="0" applyProtection="0">
      <alignment horizontal="left" vertical="top"/>
    </xf>
    <xf numFmtId="0" fontId="43" fillId="84" borderId="5" applyNumberFormat="0" applyProtection="0">
      <alignment horizontal="left" vertical="center"/>
    </xf>
    <xf numFmtId="0" fontId="43" fillId="84" borderId="5" applyNumberFormat="0" applyProtection="0">
      <alignment horizontal="left" vertical="center"/>
    </xf>
    <xf numFmtId="0" fontId="43" fillId="84" borderId="20" applyNumberFormat="0" applyProtection="0">
      <alignment horizontal="left" vertical="top"/>
    </xf>
    <xf numFmtId="0" fontId="43" fillId="84" borderId="20" applyNumberFormat="0" applyProtection="0">
      <alignment horizontal="left" vertical="top"/>
    </xf>
    <xf numFmtId="0" fontId="43" fillId="84" borderId="20" applyNumberFormat="0" applyProtection="0">
      <alignment horizontal="left" vertical="top"/>
    </xf>
    <xf numFmtId="0" fontId="43" fillId="53" borderId="5" applyNumberFormat="0" applyProtection="0">
      <alignment horizontal="left" vertical="center"/>
    </xf>
    <xf numFmtId="0" fontId="43" fillId="53" borderId="5" applyNumberFormat="0" applyProtection="0">
      <alignment horizontal="left" vertical="center"/>
    </xf>
    <xf numFmtId="0" fontId="43" fillId="53" borderId="20" applyNumberFormat="0" applyProtection="0">
      <alignment horizontal="left" vertical="top"/>
    </xf>
    <xf numFmtId="0" fontId="43" fillId="53" borderId="20" applyNumberFormat="0" applyProtection="0">
      <alignment horizontal="left" vertical="top"/>
    </xf>
    <xf numFmtId="0" fontId="43" fillId="53" borderId="20" applyNumberFormat="0" applyProtection="0">
      <alignment horizontal="left" vertical="top"/>
    </xf>
    <xf numFmtId="0" fontId="43" fillId="85" borderId="22" applyNumberFormat="0">
      <alignment/>
      <protection locked="0"/>
    </xf>
    <xf numFmtId="0" fontId="43" fillId="85" borderId="22" applyNumberFormat="0">
      <alignment/>
      <protection locked="0"/>
    </xf>
    <xf numFmtId="0" fontId="43" fillId="85" borderId="22" applyNumberFormat="0">
      <alignment/>
      <protection locked="0"/>
    </xf>
    <xf numFmtId="0" fontId="47" fillId="54" borderId="0" applyNumberFormat="0" applyBorder="0" applyProtection="0">
      <alignment/>
    </xf>
    <xf numFmtId="4" fontId="43" fillId="57" borderId="20" applyProtection="0">
      <alignment vertical="center"/>
    </xf>
    <xf numFmtId="4" fontId="46" fillId="57" borderId="21" applyProtection="0">
      <alignment vertical="center"/>
    </xf>
    <xf numFmtId="4" fontId="43" fillId="36" borderId="20" applyProtection="0">
      <alignment horizontal="left" vertical="center"/>
    </xf>
    <xf numFmtId="0" fontId="43" fillId="57" borderId="20" applyNumberFormat="0" applyProtection="0">
      <alignment horizontal="left" vertical="top"/>
    </xf>
    <xf numFmtId="4" fontId="43" fillId="0" borderId="5" applyProtection="0">
      <alignment horizontal="right" vertical="center"/>
    </xf>
    <xf numFmtId="4" fontId="43" fillId="0" borderId="5" applyProtection="0">
      <alignment horizontal="right" vertical="center"/>
    </xf>
    <xf numFmtId="4" fontId="46" fillId="85" borderId="5" applyProtection="0">
      <alignment horizontal="right" vertical="center"/>
    </xf>
    <xf numFmtId="4" fontId="43" fillId="55" borderId="5" applyProtection="0">
      <alignment horizontal="left" vertical="center"/>
    </xf>
    <xf numFmtId="4" fontId="43" fillId="55" borderId="5" applyProtection="0">
      <alignment horizontal="left" vertical="center"/>
    </xf>
    <xf numFmtId="0" fontId="43" fillId="42" borderId="20" applyNumberFormat="0" applyProtection="0">
      <alignment horizontal="left" vertical="top"/>
    </xf>
    <xf numFmtId="4" fontId="48" fillId="62" borderId="21" applyProtection="0">
      <alignment horizontal="left" vertical="center"/>
    </xf>
    <xf numFmtId="0" fontId="43" fillId="86" borderId="21" applyNumberFormat="0" applyProtection="0">
      <alignment/>
    </xf>
    <xf numFmtId="0" fontId="43" fillId="86" borderId="21" applyNumberFormat="0" applyProtection="0">
      <alignment/>
    </xf>
    <xf numFmtId="4" fontId="49" fillId="85" borderId="5" applyProtection="0">
      <alignment horizontal="right" vertical="center"/>
    </xf>
    <xf numFmtId="0" fontId="50" fillId="0" borderId="0" applyNumberFormat="0" applyFill="0" applyBorder="0" applyAlignment="0" applyProtection="0"/>
    <xf numFmtId="0" fontId="76" fillId="67" borderId="14" applyNumberFormat="0" applyAlignment="0" applyProtection="0"/>
    <xf numFmtId="0" fontId="51" fillId="0" borderId="21" applyNumberFormat="0" applyProtection="0">
      <alignment/>
    </xf>
    <xf numFmtId="0" fontId="51" fillId="0" borderId="21" applyNumberFormat="0" applyProtection="0">
      <alignment/>
    </xf>
    <xf numFmtId="0" fontId="51" fillId="0" borderId="21" applyNumberFormat="0" applyProtection="0">
      <alignment/>
    </xf>
    <xf numFmtId="0" fontId="4" fillId="0" borderId="0">
      <alignment/>
      <protection/>
    </xf>
    <xf numFmtId="0" fontId="77" fillId="0" borderId="23" applyNumberFormat="0" applyFill="0" applyAlignment="0" applyProtection="0"/>
    <xf numFmtId="0" fontId="78" fillId="0" borderId="24" applyNumberFormat="0" applyFill="0" applyAlignment="0" applyProtection="0"/>
    <xf numFmtId="49" fontId="52" fillId="36" borderId="0" applyBorder="0" applyProtection="0">
      <alignment vertical="top" wrapText="1"/>
    </xf>
    <xf numFmtId="0" fontId="79" fillId="87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3" fillId="46" borderId="0" applyNumberFormat="0" applyBorder="0" applyProtection="0">
      <alignment/>
    </xf>
  </cellStyleXfs>
  <cellXfs count="400">
    <xf numFmtId="0" fontId="0" fillId="0" borderId="0" xfId="0" applyAlignment="1">
      <alignment/>
    </xf>
    <xf numFmtId="0" fontId="55" fillId="88" borderId="0" xfId="0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0" fontId="56" fillId="69" borderId="28" xfId="0" applyFont="1" applyFill="1" applyBorder="1" applyAlignment="1">
      <alignment horizontal="center" vertical="center" wrapText="1"/>
    </xf>
    <xf numFmtId="0" fontId="55" fillId="0" borderId="0" xfId="989" applyFont="1" applyAlignment="1">
      <alignment vertical="center"/>
      <protection/>
    </xf>
    <xf numFmtId="0" fontId="55" fillId="88" borderId="0" xfId="989" applyFont="1" applyFill="1" applyBorder="1" applyAlignment="1">
      <alignment vertical="center"/>
      <protection/>
    </xf>
    <xf numFmtId="0" fontId="55" fillId="88" borderId="0" xfId="0" applyFont="1" applyFill="1" applyBorder="1" applyAlignment="1">
      <alignment vertical="center"/>
    </xf>
    <xf numFmtId="0" fontId="56" fillId="88" borderId="0" xfId="0" applyFont="1" applyFill="1" applyBorder="1" applyAlignment="1">
      <alignment vertical="center"/>
    </xf>
    <xf numFmtId="0" fontId="55" fillId="88" borderId="0" xfId="0" applyFont="1" applyFill="1" applyAlignment="1">
      <alignment vertical="center"/>
    </xf>
    <xf numFmtId="0" fontId="55" fillId="88" borderId="0" xfId="0" applyFont="1" applyFill="1" applyAlignment="1">
      <alignment vertical="center" wrapText="1"/>
    </xf>
    <xf numFmtId="0" fontId="56" fillId="88" borderId="0" xfId="0" applyFont="1" applyFill="1" applyAlignment="1">
      <alignment horizontal="center" vertical="center" wrapText="1"/>
    </xf>
    <xf numFmtId="0" fontId="56" fillId="88" borderId="0" xfId="0" applyFont="1" applyFill="1" applyAlignment="1">
      <alignment vertical="center" wrapText="1"/>
    </xf>
    <xf numFmtId="0" fontId="55" fillId="88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6" fillId="89" borderId="28" xfId="0" applyFont="1" applyFill="1" applyBorder="1" applyAlignment="1">
      <alignment horizontal="center" vertical="center" wrapText="1"/>
    </xf>
    <xf numFmtId="49" fontId="56" fillId="89" borderId="28" xfId="0" applyNumberFormat="1" applyFont="1" applyFill="1" applyBorder="1" applyAlignment="1">
      <alignment horizontal="center" vertical="center" wrapText="1"/>
    </xf>
    <xf numFmtId="0" fontId="56" fillId="88" borderId="28" xfId="0" applyFont="1" applyFill="1" applyBorder="1" applyAlignment="1">
      <alignment horizontal="center" vertical="center" wrapText="1"/>
    </xf>
    <xf numFmtId="0" fontId="56" fillId="88" borderId="28" xfId="0" applyFont="1" applyFill="1" applyBorder="1" applyAlignment="1">
      <alignment horizontal="left" vertical="center"/>
    </xf>
    <xf numFmtId="0" fontId="56" fillId="88" borderId="28" xfId="0" applyFont="1" applyFill="1" applyBorder="1" applyAlignment="1">
      <alignment horizontal="left" vertical="center" wrapText="1"/>
    </xf>
    <xf numFmtId="0" fontId="55" fillId="88" borderId="28" xfId="0" applyFont="1" applyFill="1" applyBorder="1" applyAlignment="1">
      <alignment horizontal="left" vertical="center" wrapText="1"/>
    </xf>
    <xf numFmtId="2" fontId="56" fillId="89" borderId="28" xfId="0" applyNumberFormat="1" applyFont="1" applyFill="1" applyBorder="1" applyAlignment="1">
      <alignment vertical="center" wrapText="1"/>
    </xf>
    <xf numFmtId="0" fontId="55" fillId="88" borderId="28" xfId="0" applyFont="1" applyFill="1" applyBorder="1" applyAlignment="1">
      <alignment horizontal="center" vertical="center" wrapText="1"/>
    </xf>
    <xf numFmtId="0" fontId="55" fillId="88" borderId="28" xfId="0" applyFont="1" applyFill="1" applyBorder="1" applyAlignment="1">
      <alignment horizontal="left" vertical="center"/>
    </xf>
    <xf numFmtId="0" fontId="58" fillId="88" borderId="28" xfId="0" applyFont="1" applyFill="1" applyBorder="1" applyAlignment="1">
      <alignment horizontal="left" vertical="center"/>
    </xf>
    <xf numFmtId="0" fontId="58" fillId="88" borderId="28" xfId="0" applyFont="1" applyFill="1" applyBorder="1" applyAlignment="1">
      <alignment horizontal="left" vertical="center" wrapText="1"/>
    </xf>
    <xf numFmtId="2" fontId="55" fillId="69" borderId="28" xfId="0" applyNumberFormat="1" applyFont="1" applyFill="1" applyBorder="1" applyAlignment="1">
      <alignment vertical="center" wrapText="1"/>
    </xf>
    <xf numFmtId="16" fontId="55" fillId="88" borderId="28" xfId="0" applyNumberFormat="1" applyFont="1" applyFill="1" applyBorder="1" applyAlignment="1">
      <alignment horizontal="left" vertical="center" wrapText="1"/>
    </xf>
    <xf numFmtId="2" fontId="55" fillId="88" borderId="28" xfId="0" applyNumberFormat="1" applyFont="1" applyFill="1" applyBorder="1" applyAlignment="1">
      <alignment vertical="center" wrapText="1"/>
    </xf>
    <xf numFmtId="49" fontId="55" fillId="88" borderId="28" xfId="0" applyNumberFormat="1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left" vertical="center"/>
    </xf>
    <xf numFmtId="0" fontId="55" fillId="0" borderId="28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center" vertical="center" wrapText="1"/>
    </xf>
    <xf numFmtId="16" fontId="55" fillId="0" borderId="28" xfId="0" applyNumberFormat="1" applyFont="1" applyFill="1" applyBorder="1" applyAlignment="1" quotePrefix="1">
      <alignment horizontal="left" vertical="center" wrapText="1"/>
    </xf>
    <xf numFmtId="2" fontId="55" fillId="0" borderId="28" xfId="0" applyNumberFormat="1" applyFont="1" applyFill="1" applyBorder="1" applyAlignment="1">
      <alignment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left" vertical="center"/>
    </xf>
    <xf numFmtId="0" fontId="56" fillId="0" borderId="28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center" vertical="center"/>
    </xf>
    <xf numFmtId="16" fontId="55" fillId="0" borderId="28" xfId="0" applyNumberFormat="1" applyFont="1" applyFill="1" applyBorder="1" applyAlignment="1">
      <alignment horizontal="left" vertical="center"/>
    </xf>
    <xf numFmtId="2" fontId="55" fillId="0" borderId="28" xfId="0" applyNumberFormat="1" applyFont="1" applyFill="1" applyBorder="1" applyAlignment="1">
      <alignment vertical="center"/>
    </xf>
    <xf numFmtId="0" fontId="55" fillId="88" borderId="28" xfId="0" applyFont="1" applyFill="1" applyBorder="1" applyAlignment="1" quotePrefix="1">
      <alignment horizontal="left" vertical="center" wrapText="1"/>
    </xf>
    <xf numFmtId="0" fontId="56" fillId="89" borderId="28" xfId="0" applyFont="1" applyFill="1" applyBorder="1" applyAlignment="1">
      <alignment horizontal="left" vertical="center"/>
    </xf>
    <xf numFmtId="0" fontId="56" fillId="89" borderId="28" xfId="0" applyFont="1" applyFill="1" applyBorder="1" applyAlignment="1">
      <alignment horizontal="left" vertical="center" wrapText="1"/>
    </xf>
    <xf numFmtId="2" fontId="56" fillId="40" borderId="0" xfId="0" applyNumberFormat="1" applyFont="1" applyFill="1" applyAlignment="1">
      <alignment vertical="center" wrapText="1"/>
    </xf>
    <xf numFmtId="16" fontId="55" fillId="88" borderId="28" xfId="0" applyNumberFormat="1" applyFont="1" applyFill="1" applyBorder="1" applyAlignment="1" quotePrefix="1">
      <alignment horizontal="left" vertical="center" wrapText="1"/>
    </xf>
    <xf numFmtId="0" fontId="58" fillId="0" borderId="28" xfId="0" applyFont="1" applyFill="1" applyBorder="1" applyAlignment="1">
      <alignment horizontal="left" vertical="center"/>
    </xf>
    <xf numFmtId="0" fontId="58" fillId="0" borderId="28" xfId="0" applyFont="1" applyFill="1" applyBorder="1" applyAlignment="1">
      <alignment horizontal="left" vertical="center" wrapText="1"/>
    </xf>
    <xf numFmtId="0" fontId="56" fillId="88" borderId="0" xfId="0" applyFont="1" applyFill="1" applyBorder="1" applyAlignment="1">
      <alignment horizontal="left" vertical="center" wrapText="1"/>
    </xf>
    <xf numFmtId="0" fontId="55" fillId="88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88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60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2" fontId="56" fillId="0" borderId="28" xfId="0" applyNumberFormat="1" applyFont="1" applyFill="1" applyBorder="1" applyAlignment="1">
      <alignment vertical="center" wrapText="1"/>
    </xf>
    <xf numFmtId="2" fontId="56" fillId="69" borderId="28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 vertical="center"/>
    </xf>
    <xf numFmtId="0" fontId="55" fillId="89" borderId="21" xfId="0" applyFont="1" applyFill="1" applyBorder="1" applyAlignment="1">
      <alignment horizontal="center" vertical="center" wrapText="1"/>
    </xf>
    <xf numFmtId="0" fontId="56" fillId="69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2" fontId="56" fillId="89" borderId="21" xfId="0" applyNumberFormat="1" applyFont="1" applyFill="1" applyBorder="1" applyAlignment="1">
      <alignment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vertical="center" wrapText="1"/>
    </xf>
    <xf numFmtId="2" fontId="55" fillId="0" borderId="21" xfId="0" applyNumberFormat="1" applyFont="1" applyFill="1" applyBorder="1" applyAlignment="1">
      <alignment vertical="center" wrapText="1"/>
    </xf>
    <xf numFmtId="16" fontId="55" fillId="0" borderId="21" xfId="0" applyNumberFormat="1" applyFont="1" applyFill="1" applyBorder="1" applyAlignment="1" quotePrefix="1">
      <alignment horizontal="center" vertical="center" wrapText="1"/>
    </xf>
    <xf numFmtId="16" fontId="55" fillId="0" borderId="21" xfId="0" applyNumberFormat="1" applyFont="1" applyFill="1" applyBorder="1" applyAlignment="1">
      <alignment horizontal="center" vertical="center" wrapText="1"/>
    </xf>
    <xf numFmtId="2" fontId="56" fillId="69" borderId="21" xfId="0" applyNumberFormat="1" applyFont="1" applyFill="1" applyBorder="1" applyAlignment="1">
      <alignment vertical="center" wrapText="1"/>
    </xf>
    <xf numFmtId="0" fontId="55" fillId="0" borderId="30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 quotePrefix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2" fontId="56" fillId="69" borderId="31" xfId="0" applyNumberFormat="1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0" fontId="55" fillId="88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61" fillId="69" borderId="28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34" xfId="0" applyFont="1" applyFill="1" applyBorder="1" applyAlignment="1">
      <alignment vertical="top" wrapText="1"/>
    </xf>
    <xf numFmtId="16" fontId="55" fillId="0" borderId="28" xfId="0" applyNumberFormat="1" applyFont="1" applyFill="1" applyBorder="1" applyAlignment="1" quotePrefix="1">
      <alignment horizontal="center" vertical="center" wrapText="1"/>
    </xf>
    <xf numFmtId="0" fontId="55" fillId="0" borderId="33" xfId="0" applyFont="1" applyFill="1" applyBorder="1" applyAlignment="1">
      <alignment horizontal="left" vertical="top" wrapText="1"/>
    </xf>
    <xf numFmtId="0" fontId="55" fillId="0" borderId="34" xfId="0" applyFont="1" applyFill="1" applyBorder="1" applyAlignment="1">
      <alignment horizontal="left" vertical="top" wrapText="1"/>
    </xf>
    <xf numFmtId="0" fontId="55" fillId="88" borderId="0" xfId="989" applyFont="1" applyFill="1" applyBorder="1" applyAlignment="1">
      <alignment vertical="center" wrapText="1"/>
      <protection/>
    </xf>
    <xf numFmtId="0" fontId="55" fillId="88" borderId="0" xfId="989" applyFont="1" applyFill="1" applyAlignment="1">
      <alignment vertical="center"/>
      <protection/>
    </xf>
    <xf numFmtId="0" fontId="56" fillId="88" borderId="0" xfId="989" applyFont="1" applyFill="1" applyBorder="1" applyAlignment="1">
      <alignment vertical="center"/>
      <protection/>
    </xf>
    <xf numFmtId="0" fontId="55" fillId="88" borderId="0" xfId="989" applyFont="1" applyFill="1" applyAlignment="1">
      <alignment vertical="center" wrapText="1"/>
      <protection/>
    </xf>
    <xf numFmtId="0" fontId="56" fillId="88" borderId="0" xfId="989" applyFont="1" applyFill="1" applyAlignment="1">
      <alignment horizontal="center" vertical="center" wrapText="1"/>
      <protection/>
    </xf>
    <xf numFmtId="0" fontId="55" fillId="88" borderId="0" xfId="989" applyFont="1" applyFill="1" applyAlignment="1">
      <alignment horizontal="center" vertical="center" wrapText="1"/>
      <protection/>
    </xf>
    <xf numFmtId="0" fontId="55" fillId="0" borderId="0" xfId="989" applyFont="1" applyFill="1" applyAlignment="1">
      <alignment horizontal="center" vertical="top" wrapText="1"/>
      <protection/>
    </xf>
    <xf numFmtId="0" fontId="56" fillId="88" borderId="0" xfId="989" applyFont="1" applyFill="1" applyAlignment="1">
      <alignment vertical="center" wrapText="1"/>
      <protection/>
    </xf>
    <xf numFmtId="0" fontId="56" fillId="89" borderId="35" xfId="989" applyFont="1" applyFill="1" applyBorder="1" applyAlignment="1">
      <alignment horizontal="center" vertical="center" wrapText="1"/>
      <protection/>
    </xf>
    <xf numFmtId="0" fontId="56" fillId="89" borderId="28" xfId="989" applyFont="1" applyFill="1" applyBorder="1" applyAlignment="1">
      <alignment horizontal="center" vertical="center" wrapText="1"/>
      <protection/>
    </xf>
    <xf numFmtId="0" fontId="56" fillId="69" borderId="28" xfId="989" applyFont="1" applyFill="1" applyBorder="1" applyAlignment="1">
      <alignment horizontal="center" vertical="center" wrapText="1"/>
      <protection/>
    </xf>
    <xf numFmtId="49" fontId="56" fillId="69" borderId="33" xfId="989" applyNumberFormat="1" applyFont="1" applyFill="1" applyBorder="1" applyAlignment="1">
      <alignment horizontal="center" vertical="center" wrapText="1"/>
      <protection/>
    </xf>
    <xf numFmtId="0" fontId="56" fillId="69" borderId="28" xfId="989" applyFont="1" applyFill="1" applyBorder="1" applyAlignment="1">
      <alignment horizontal="center" vertical="center"/>
      <protection/>
    </xf>
    <xf numFmtId="0" fontId="56" fillId="88" borderId="28" xfId="989" applyFont="1" applyFill="1" applyBorder="1" applyAlignment="1">
      <alignment horizontal="center" vertical="center" wrapText="1"/>
      <protection/>
    </xf>
    <xf numFmtId="0" fontId="55" fillId="0" borderId="34" xfId="989" applyFont="1" applyBorder="1" applyAlignment="1">
      <alignment horizontal="left" vertical="center" wrapText="1"/>
      <protection/>
    </xf>
    <xf numFmtId="0" fontId="55" fillId="88" borderId="33" xfId="989" applyFont="1" applyFill="1" applyBorder="1" applyAlignment="1">
      <alignment horizontal="left" vertical="center" wrapText="1"/>
      <protection/>
    </xf>
    <xf numFmtId="2" fontId="56" fillId="88" borderId="28" xfId="989" applyNumberFormat="1" applyFont="1" applyFill="1" applyBorder="1" applyAlignment="1">
      <alignment vertical="center" wrapText="1"/>
      <protection/>
    </xf>
    <xf numFmtId="0" fontId="55" fillId="88" borderId="28" xfId="989" applyFont="1" applyFill="1" applyBorder="1" applyAlignment="1">
      <alignment horizontal="center" vertical="center" wrapText="1"/>
      <protection/>
    </xf>
    <xf numFmtId="0" fontId="55" fillId="0" borderId="0" xfId="989" applyFont="1">
      <alignment/>
      <protection/>
    </xf>
    <xf numFmtId="0" fontId="58" fillId="88" borderId="36" xfId="989" applyFont="1" applyFill="1" applyBorder="1" applyAlignment="1">
      <alignment horizontal="left" vertical="center"/>
      <protection/>
    </xf>
    <xf numFmtId="0" fontId="58" fillId="88" borderId="36" xfId="989" applyFont="1" applyFill="1" applyBorder="1" applyAlignment="1">
      <alignment horizontal="left" vertical="center" wrapText="1"/>
      <protection/>
    </xf>
    <xf numFmtId="0" fontId="55" fillId="88" borderId="37" xfId="989" applyFont="1" applyFill="1" applyBorder="1" applyAlignment="1">
      <alignment horizontal="left" vertical="center" wrapText="1"/>
      <protection/>
    </xf>
    <xf numFmtId="2" fontId="55" fillId="69" borderId="28" xfId="989" applyNumberFormat="1" applyFont="1" applyFill="1" applyBorder="1" applyAlignment="1">
      <alignment vertical="center" wrapText="1"/>
      <protection/>
    </xf>
    <xf numFmtId="0" fontId="55" fillId="0" borderId="33" xfId="989" applyFont="1" applyFill="1" applyBorder="1" applyAlignment="1">
      <alignment horizontal="center" vertical="center" wrapText="1"/>
      <protection/>
    </xf>
    <xf numFmtId="0" fontId="55" fillId="0" borderId="33" xfId="989" applyFont="1" applyFill="1" applyBorder="1" applyAlignment="1">
      <alignment horizontal="left" vertical="center"/>
      <protection/>
    </xf>
    <xf numFmtId="0" fontId="55" fillId="0" borderId="37" xfId="989" applyFont="1" applyFill="1" applyBorder="1" applyAlignment="1">
      <alignment horizontal="left" vertical="center"/>
      <protection/>
    </xf>
    <xf numFmtId="0" fontId="55" fillId="0" borderId="34" xfId="989" applyFont="1" applyFill="1" applyBorder="1" applyAlignment="1">
      <alignment horizontal="left" vertical="center"/>
      <protection/>
    </xf>
    <xf numFmtId="0" fontId="55" fillId="0" borderId="34" xfId="989" applyFont="1" applyFill="1" applyBorder="1" applyAlignment="1">
      <alignment horizontal="left" vertical="center" wrapText="1"/>
      <protection/>
    </xf>
    <xf numFmtId="16" fontId="55" fillId="0" borderId="37" xfId="989" applyNumberFormat="1" applyFont="1" applyFill="1" applyBorder="1" applyAlignment="1">
      <alignment horizontal="left" vertical="center" wrapText="1"/>
      <protection/>
    </xf>
    <xf numFmtId="2" fontId="55" fillId="0" borderId="28" xfId="989" applyNumberFormat="1" applyFont="1" applyFill="1" applyBorder="1" applyAlignment="1">
      <alignment vertical="center" wrapText="1"/>
      <protection/>
    </xf>
    <xf numFmtId="0" fontId="55" fillId="0" borderId="37" xfId="989" applyFont="1" applyFill="1" applyBorder="1" applyAlignment="1">
      <alignment horizontal="left" vertical="center" wrapText="1"/>
      <protection/>
    </xf>
    <xf numFmtId="16" fontId="55" fillId="0" borderId="28" xfId="989" applyNumberFormat="1" applyFont="1" applyFill="1" applyBorder="1" applyAlignment="1">
      <alignment horizontal="left" vertical="center" wrapText="1"/>
      <protection/>
    </xf>
    <xf numFmtId="0" fontId="55" fillId="0" borderId="33" xfId="989" applyFont="1" applyFill="1" applyBorder="1" applyAlignment="1">
      <alignment vertical="center"/>
      <protection/>
    </xf>
    <xf numFmtId="0" fontId="55" fillId="0" borderId="34" xfId="989" applyFont="1" applyFill="1" applyBorder="1" applyAlignment="1">
      <alignment vertical="center"/>
      <protection/>
    </xf>
    <xf numFmtId="0" fontId="55" fillId="0" borderId="28" xfId="989" applyFont="1" applyFill="1" applyBorder="1" applyAlignment="1">
      <alignment horizontal="left" vertical="center" wrapText="1"/>
      <protection/>
    </xf>
    <xf numFmtId="0" fontId="55" fillId="88" borderId="33" xfId="989" applyFont="1" applyFill="1" applyBorder="1" applyAlignment="1">
      <alignment horizontal="center" vertical="center" wrapText="1"/>
      <protection/>
    </xf>
    <xf numFmtId="0" fontId="55" fillId="88" borderId="33" xfId="989" applyFont="1" applyFill="1" applyBorder="1" applyAlignment="1">
      <alignment horizontal="left" vertical="center"/>
      <protection/>
    </xf>
    <xf numFmtId="0" fontId="55" fillId="0" borderId="37" xfId="989" applyFont="1" applyFill="1" applyBorder="1" applyAlignment="1">
      <alignment vertical="center"/>
      <protection/>
    </xf>
    <xf numFmtId="0" fontId="55" fillId="88" borderId="28" xfId="989" applyFont="1" applyFill="1" applyBorder="1" applyAlignment="1">
      <alignment horizontal="left" vertical="center" wrapText="1"/>
      <protection/>
    </xf>
    <xf numFmtId="2" fontId="55" fillId="88" borderId="28" xfId="989" applyNumberFormat="1" applyFont="1" applyFill="1" applyBorder="1" applyAlignment="1">
      <alignment vertical="center" wrapText="1"/>
      <protection/>
    </xf>
    <xf numFmtId="0" fontId="55" fillId="0" borderId="33" xfId="989" applyFont="1" applyFill="1" applyBorder="1" applyAlignment="1">
      <alignment horizontal="center" vertical="center"/>
      <protection/>
    </xf>
    <xf numFmtId="0" fontId="55" fillId="0" borderId="37" xfId="989" applyFont="1" applyFill="1" applyBorder="1" applyAlignment="1">
      <alignment/>
      <protection/>
    </xf>
    <xf numFmtId="0" fontId="56" fillId="0" borderId="37" xfId="989" applyFont="1" applyFill="1" applyBorder="1" applyAlignment="1">
      <alignment/>
      <protection/>
    </xf>
    <xf numFmtId="0" fontId="56" fillId="0" borderId="34" xfId="989" applyFont="1" applyFill="1" applyBorder="1" applyAlignment="1">
      <alignment horizontal="left" vertical="center"/>
      <protection/>
    </xf>
    <xf numFmtId="0" fontId="55" fillId="0" borderId="37" xfId="989" applyFont="1" applyBorder="1">
      <alignment/>
      <protection/>
    </xf>
    <xf numFmtId="0" fontId="55" fillId="88" borderId="34" xfId="989" applyFont="1" applyFill="1" applyBorder="1" applyAlignment="1">
      <alignment horizontal="left" vertical="center" wrapText="1"/>
      <protection/>
    </xf>
    <xf numFmtId="0" fontId="56" fillId="0" borderId="37" xfId="989" applyFont="1" applyBorder="1">
      <alignment/>
      <protection/>
    </xf>
    <xf numFmtId="0" fontId="56" fillId="88" borderId="34" xfId="989" applyFont="1" applyFill="1" applyBorder="1" applyAlignment="1">
      <alignment horizontal="left" vertical="center" wrapText="1"/>
      <protection/>
    </xf>
    <xf numFmtId="0" fontId="55" fillId="88" borderId="38" xfId="989" applyFont="1" applyFill="1" applyBorder="1" applyAlignment="1">
      <alignment horizontal="left" vertical="center"/>
      <protection/>
    </xf>
    <xf numFmtId="0" fontId="55" fillId="88" borderId="39" xfId="989" applyFont="1" applyFill="1" applyBorder="1" applyAlignment="1">
      <alignment horizontal="left" vertical="center"/>
      <protection/>
    </xf>
    <xf numFmtId="0" fontId="55" fillId="88" borderId="39" xfId="989" applyFont="1" applyFill="1" applyBorder="1" applyAlignment="1">
      <alignment horizontal="left" vertical="center" wrapText="1"/>
      <protection/>
    </xf>
    <xf numFmtId="0" fontId="55" fillId="88" borderId="34" xfId="989" applyFont="1" applyFill="1" applyBorder="1" applyAlignment="1">
      <alignment horizontal="left" vertical="center"/>
      <protection/>
    </xf>
    <xf numFmtId="16" fontId="55" fillId="88" borderId="28" xfId="989" applyNumberFormat="1" applyFont="1" applyFill="1" applyBorder="1" applyAlignment="1">
      <alignment horizontal="left" vertical="center" wrapText="1"/>
      <protection/>
    </xf>
    <xf numFmtId="0" fontId="56" fillId="88" borderId="39" xfId="989" applyFont="1" applyFill="1" applyBorder="1" applyAlignment="1">
      <alignment horizontal="left" vertical="center"/>
      <protection/>
    </xf>
    <xf numFmtId="0" fontId="56" fillId="88" borderId="39" xfId="989" applyFont="1" applyFill="1" applyBorder="1" applyAlignment="1">
      <alignment horizontal="left" vertical="center" wrapText="1"/>
      <protection/>
    </xf>
    <xf numFmtId="0" fontId="56" fillId="88" borderId="28" xfId="989" applyFont="1" applyFill="1" applyBorder="1" applyAlignment="1">
      <alignment horizontal="left" vertical="center" wrapText="1"/>
      <protection/>
    </xf>
    <xf numFmtId="2" fontId="56" fillId="69" borderId="28" xfId="989" applyNumberFormat="1" applyFont="1" applyFill="1" applyBorder="1" applyAlignment="1">
      <alignment vertical="center" wrapText="1"/>
      <protection/>
    </xf>
    <xf numFmtId="2" fontId="55" fillId="88" borderId="0" xfId="989" applyNumberFormat="1" applyFont="1" applyFill="1" applyAlignment="1">
      <alignment vertical="center" wrapText="1"/>
      <protection/>
    </xf>
    <xf numFmtId="0" fontId="55" fillId="88" borderId="28" xfId="989" applyFont="1" applyFill="1" applyBorder="1" applyAlignment="1" quotePrefix="1">
      <alignment horizontal="left" vertical="center" wrapText="1"/>
      <protection/>
    </xf>
    <xf numFmtId="0" fontId="55" fillId="0" borderId="37" xfId="989" applyFont="1" applyBorder="1" applyAlignment="1">
      <alignment/>
      <protection/>
    </xf>
    <xf numFmtId="2" fontId="56" fillId="89" borderId="28" xfId="989" applyNumberFormat="1" applyFont="1" applyFill="1" applyBorder="1" applyAlignment="1">
      <alignment vertical="center" wrapText="1"/>
      <protection/>
    </xf>
    <xf numFmtId="0" fontId="55" fillId="0" borderId="28" xfId="989" applyFont="1" applyFill="1" applyBorder="1" applyAlignment="1">
      <alignment horizontal="center" vertical="center" wrapText="1"/>
      <protection/>
    </xf>
    <xf numFmtId="0" fontId="55" fillId="0" borderId="38" xfId="989" applyFont="1" applyFill="1" applyBorder="1" applyAlignment="1">
      <alignment horizontal="left" vertical="center"/>
      <protection/>
    </xf>
    <xf numFmtId="0" fontId="55" fillId="0" borderId="39" xfId="989" applyFont="1" applyFill="1" applyBorder="1" applyAlignment="1">
      <alignment horizontal="left" vertical="center"/>
      <protection/>
    </xf>
    <xf numFmtId="0" fontId="55" fillId="0" borderId="39" xfId="989" applyFont="1" applyFill="1" applyBorder="1" applyAlignment="1">
      <alignment horizontal="left" vertical="center" wrapText="1"/>
      <protection/>
    </xf>
    <xf numFmtId="0" fontId="55" fillId="0" borderId="28" xfId="989" applyFont="1" applyFill="1" applyBorder="1" applyAlignment="1" quotePrefix="1">
      <alignment horizontal="left" vertical="center" wrapText="1"/>
      <protection/>
    </xf>
    <xf numFmtId="0" fontId="55" fillId="0" borderId="0" xfId="989" applyFont="1" applyFill="1" applyAlignment="1">
      <alignment vertical="center" wrapText="1"/>
      <protection/>
    </xf>
    <xf numFmtId="0" fontId="56" fillId="0" borderId="28" xfId="989" applyFont="1" applyFill="1" applyBorder="1" applyAlignment="1">
      <alignment horizontal="center" vertical="center" wrapText="1"/>
      <protection/>
    </xf>
    <xf numFmtId="0" fontId="55" fillId="0" borderId="28" xfId="989" applyFont="1" applyFill="1" applyBorder="1" applyAlignment="1">
      <alignment horizontal="left" vertical="center"/>
      <protection/>
    </xf>
    <xf numFmtId="0" fontId="56" fillId="0" borderId="39" xfId="989" applyFont="1" applyFill="1" applyBorder="1" applyAlignment="1">
      <alignment horizontal="left" vertical="center"/>
      <protection/>
    </xf>
    <xf numFmtId="0" fontId="58" fillId="0" borderId="33" xfId="989" applyFont="1" applyFill="1" applyBorder="1" applyAlignment="1">
      <alignment horizontal="left" vertical="center"/>
      <protection/>
    </xf>
    <xf numFmtId="0" fontId="58" fillId="0" borderId="37" xfId="989" applyFont="1" applyFill="1" applyBorder="1" applyAlignment="1">
      <alignment horizontal="left" vertical="center"/>
      <protection/>
    </xf>
    <xf numFmtId="16" fontId="55" fillId="0" borderId="28" xfId="989" applyNumberFormat="1" applyFont="1" applyFill="1" applyBorder="1" applyAlignment="1" quotePrefix="1">
      <alignment horizontal="left" vertical="center" wrapText="1"/>
      <protection/>
    </xf>
    <xf numFmtId="0" fontId="55" fillId="0" borderId="33" xfId="989" applyFont="1" applyBorder="1">
      <alignment/>
      <protection/>
    </xf>
    <xf numFmtId="0" fontId="58" fillId="88" borderId="34" xfId="989" applyFont="1" applyFill="1" applyBorder="1" applyAlignment="1">
      <alignment horizontal="left" vertical="center"/>
      <protection/>
    </xf>
    <xf numFmtId="0" fontId="58" fillId="88" borderId="34" xfId="989" applyFont="1" applyFill="1" applyBorder="1" applyAlignment="1">
      <alignment horizontal="left" vertical="center" wrapText="1"/>
      <protection/>
    </xf>
    <xf numFmtId="0" fontId="56" fillId="0" borderId="34" xfId="989" applyFont="1" applyFill="1" applyBorder="1" applyAlignment="1">
      <alignment horizontal="left" vertical="center" wrapText="1"/>
      <protection/>
    </xf>
    <xf numFmtId="16" fontId="55" fillId="88" borderId="28" xfId="989" applyNumberFormat="1" applyFont="1" applyFill="1" applyBorder="1" applyAlignment="1" quotePrefix="1">
      <alignment horizontal="left" vertical="center" wrapText="1"/>
      <protection/>
    </xf>
    <xf numFmtId="0" fontId="58" fillId="88" borderId="28" xfId="989" applyFont="1" applyFill="1" applyBorder="1" applyAlignment="1">
      <alignment horizontal="center" vertical="center" wrapText="1"/>
      <protection/>
    </xf>
    <xf numFmtId="2" fontId="56" fillId="0" borderId="28" xfId="989" applyNumberFormat="1" applyFont="1" applyFill="1" applyBorder="1" applyAlignment="1">
      <alignment vertical="center" wrapText="1"/>
      <protection/>
    </xf>
    <xf numFmtId="0" fontId="58" fillId="88" borderId="33" xfId="989" applyFont="1" applyFill="1" applyBorder="1" applyAlignment="1">
      <alignment horizontal="center" vertical="center" wrapText="1"/>
      <protection/>
    </xf>
    <xf numFmtId="0" fontId="56" fillId="88" borderId="0" xfId="989" applyFont="1" applyFill="1" applyBorder="1" applyAlignment="1">
      <alignment horizontal="left" vertical="center" wrapText="1"/>
      <protection/>
    </xf>
    <xf numFmtId="0" fontId="55" fillId="88" borderId="0" xfId="989" applyFont="1" applyFill="1" applyBorder="1" applyAlignment="1">
      <alignment horizontal="left" vertical="center" wrapText="1"/>
      <protection/>
    </xf>
    <xf numFmtId="2" fontId="55" fillId="88" borderId="0" xfId="989" applyNumberFormat="1" applyFont="1" applyFill="1" applyBorder="1" applyAlignment="1">
      <alignment vertical="center" wrapText="1"/>
      <protection/>
    </xf>
    <xf numFmtId="0" fontId="55" fillId="88" borderId="32" xfId="989" applyFont="1" applyFill="1" applyBorder="1" applyAlignment="1">
      <alignment horizontal="left" vertical="center"/>
      <protection/>
    </xf>
    <xf numFmtId="0" fontId="55" fillId="0" borderId="32" xfId="989" applyFont="1" applyBorder="1" applyAlignment="1">
      <alignment/>
      <protection/>
    </xf>
    <xf numFmtId="0" fontId="55" fillId="0" borderId="0" xfId="989" applyFont="1" applyAlignment="1">
      <alignment/>
      <protection/>
    </xf>
    <xf numFmtId="0" fontId="55" fillId="0" borderId="0" xfId="989" applyFont="1" applyBorder="1" applyAlignment="1">
      <alignment/>
      <protection/>
    </xf>
    <xf numFmtId="0" fontId="55" fillId="88" borderId="0" xfId="989" applyFont="1" applyFill="1" applyAlignment="1">
      <alignment horizontal="center" vertical="top" wrapText="1"/>
      <protection/>
    </xf>
    <xf numFmtId="0" fontId="55" fillId="88" borderId="32" xfId="989" applyFont="1" applyFill="1" applyBorder="1" applyAlignment="1">
      <alignment vertical="center" wrapText="1"/>
      <protection/>
    </xf>
    <xf numFmtId="0" fontId="55" fillId="0" borderId="32" xfId="989" applyFont="1" applyFill="1" applyBorder="1" applyAlignment="1">
      <alignment/>
      <protection/>
    </xf>
    <xf numFmtId="0" fontId="55" fillId="0" borderId="32" xfId="989" applyFont="1" applyFill="1" applyBorder="1" applyAlignment="1">
      <alignment horizontal="left" vertical="center"/>
      <protection/>
    </xf>
    <xf numFmtId="0" fontId="55" fillId="0" borderId="0" xfId="989" applyFont="1" applyFill="1" applyAlignment="1">
      <alignment/>
      <protection/>
    </xf>
    <xf numFmtId="0" fontId="55" fillId="0" borderId="0" xfId="989" applyFont="1" applyFill="1" applyBorder="1" applyAlignment="1">
      <alignment/>
      <protection/>
    </xf>
    <xf numFmtId="0" fontId="55" fillId="0" borderId="0" xfId="989" applyFont="1" applyFill="1" applyAlignment="1">
      <alignment horizontal="center" vertical="center" wrapText="1"/>
      <protection/>
    </xf>
    <xf numFmtId="0" fontId="55" fillId="88" borderId="0" xfId="988" applyFont="1" applyFill="1">
      <alignment/>
      <protection/>
    </xf>
    <xf numFmtId="0" fontId="56" fillId="88" borderId="0" xfId="988" applyFont="1" applyFill="1">
      <alignment/>
      <protection/>
    </xf>
    <xf numFmtId="0" fontId="55" fillId="0" borderId="0" xfId="988" applyFont="1">
      <alignment/>
      <protection/>
    </xf>
    <xf numFmtId="0" fontId="55" fillId="88" borderId="0" xfId="988" applyFont="1" applyFill="1" applyAlignment="1">
      <alignment/>
      <protection/>
    </xf>
    <xf numFmtId="0" fontId="55" fillId="88" borderId="0" xfId="988" applyFont="1" applyFill="1" applyAlignment="1">
      <alignment horizontal="left"/>
      <protection/>
    </xf>
    <xf numFmtId="0" fontId="55" fillId="88" borderId="0" xfId="988" applyFont="1" applyFill="1" applyAlignment="1">
      <alignment horizontal="right"/>
      <protection/>
    </xf>
    <xf numFmtId="0" fontId="56" fillId="88" borderId="0" xfId="988" applyFont="1" applyFill="1" applyAlignment="1">
      <alignment horizontal="center"/>
      <protection/>
    </xf>
    <xf numFmtId="0" fontId="56" fillId="0" borderId="0" xfId="988" applyFont="1" applyAlignment="1">
      <alignment/>
      <protection/>
    </xf>
    <xf numFmtId="0" fontId="55" fillId="0" borderId="0" xfId="988" applyFont="1" applyAlignment="1">
      <alignment/>
      <protection/>
    </xf>
    <xf numFmtId="0" fontId="55" fillId="88" borderId="0" xfId="988" applyFont="1" applyFill="1" applyAlignment="1">
      <alignment horizontal="center" vertical="top"/>
      <protection/>
    </xf>
    <xf numFmtId="0" fontId="55" fillId="88" borderId="0" xfId="988" applyFont="1" applyFill="1" applyAlignment="1">
      <alignment horizontal="center" vertical="top" wrapText="1"/>
      <protection/>
    </xf>
    <xf numFmtId="0" fontId="55" fillId="0" borderId="0" xfId="988" applyFont="1" applyAlignment="1">
      <alignment wrapText="1"/>
      <protection/>
    </xf>
    <xf numFmtId="0" fontId="59" fillId="0" borderId="0" xfId="324" applyFont="1" applyAlignment="1" applyProtection="1">
      <alignment/>
      <protection/>
    </xf>
    <xf numFmtId="0" fontId="55" fillId="88" borderId="0" xfId="988" applyFont="1" applyFill="1" applyBorder="1" applyAlignment="1">
      <alignment horizontal="center"/>
      <protection/>
    </xf>
    <xf numFmtId="0" fontId="55" fillId="88" borderId="0" xfId="988" applyFont="1" applyFill="1" applyBorder="1" applyAlignment="1">
      <alignment/>
      <protection/>
    </xf>
    <xf numFmtId="0" fontId="55" fillId="88" borderId="0" xfId="988" applyFont="1" applyFill="1" applyBorder="1" applyAlignment="1">
      <alignment horizontal="left"/>
      <protection/>
    </xf>
    <xf numFmtId="0" fontId="57" fillId="88" borderId="0" xfId="988" applyFont="1" applyFill="1" applyBorder="1">
      <alignment/>
      <protection/>
    </xf>
    <xf numFmtId="0" fontId="55" fillId="88" borderId="0" xfId="988" applyFont="1" applyFill="1" applyBorder="1">
      <alignment/>
      <protection/>
    </xf>
    <xf numFmtId="0" fontId="56" fillId="89" borderId="28" xfId="988" applyFont="1" applyFill="1" applyBorder="1" applyAlignment="1">
      <alignment horizontal="center" vertical="center" wrapText="1"/>
      <protection/>
    </xf>
    <xf numFmtId="0" fontId="56" fillId="69" borderId="28" xfId="988" applyFont="1" applyFill="1" applyBorder="1" applyAlignment="1">
      <alignment horizontal="center" wrapText="1"/>
      <protection/>
    </xf>
    <xf numFmtId="0" fontId="56" fillId="69" borderId="28" xfId="988" applyFont="1" applyFill="1" applyBorder="1" applyAlignment="1">
      <alignment horizontal="center" vertical="top" wrapText="1"/>
      <protection/>
    </xf>
    <xf numFmtId="0" fontId="56" fillId="69" borderId="28" xfId="988" applyFont="1" applyFill="1" applyBorder="1" applyAlignment="1">
      <alignment horizontal="center"/>
      <protection/>
    </xf>
    <xf numFmtId="0" fontId="56" fillId="69" borderId="28" xfId="988" applyFont="1" applyFill="1" applyBorder="1" applyAlignment="1">
      <alignment horizontal="center" vertical="top"/>
      <protection/>
    </xf>
    <xf numFmtId="0" fontId="56" fillId="89" borderId="28" xfId="988" applyFont="1" applyFill="1" applyBorder="1" applyAlignment="1">
      <alignment vertical="top" wrapText="1"/>
      <protection/>
    </xf>
    <xf numFmtId="2" fontId="56" fillId="89" borderId="28" xfId="988" applyNumberFormat="1" applyFont="1" applyFill="1" applyBorder="1" applyAlignment="1">
      <alignment horizontal="center" vertical="center" wrapText="1" shrinkToFit="1"/>
      <protection/>
    </xf>
    <xf numFmtId="0" fontId="55" fillId="0" borderId="28" xfId="988" applyFont="1" applyBorder="1" applyAlignment="1">
      <alignment horizontal="center" vertical="center" wrapText="1"/>
      <protection/>
    </xf>
    <xf numFmtId="0" fontId="55" fillId="0" borderId="28" xfId="988" applyFont="1" applyFill="1" applyBorder="1" applyAlignment="1">
      <alignment vertical="center" wrapText="1"/>
      <protection/>
    </xf>
    <xf numFmtId="0" fontId="56" fillId="0" borderId="28" xfId="988" applyFont="1" applyBorder="1" applyAlignment="1">
      <alignment vertical="top" wrapText="1"/>
      <protection/>
    </xf>
    <xf numFmtId="0" fontId="58" fillId="0" borderId="28" xfId="988" applyFont="1" applyFill="1" applyBorder="1" applyAlignment="1">
      <alignment horizontal="center" vertical="center" wrapText="1"/>
      <protection/>
    </xf>
    <xf numFmtId="2" fontId="58" fillId="0" borderId="28" xfId="988" applyNumberFormat="1" applyFont="1" applyFill="1" applyBorder="1" applyAlignment="1">
      <alignment horizontal="center" vertical="center" wrapText="1" shrinkToFit="1"/>
      <protection/>
    </xf>
    <xf numFmtId="2" fontId="55" fillId="0" borderId="28" xfId="988" applyNumberFormat="1" applyFont="1" applyBorder="1" applyAlignment="1">
      <alignment horizontal="center" vertical="center" wrapText="1" shrinkToFit="1"/>
      <protection/>
    </xf>
    <xf numFmtId="0" fontId="55" fillId="0" borderId="28" xfId="988" applyFont="1" applyBorder="1" applyAlignment="1">
      <alignment vertical="top" wrapText="1"/>
      <protection/>
    </xf>
    <xf numFmtId="2" fontId="58" fillId="0" borderId="28" xfId="988" applyNumberFormat="1" applyFont="1" applyBorder="1" applyAlignment="1">
      <alignment horizontal="center" vertical="center" wrapText="1" shrinkToFit="1"/>
      <protection/>
    </xf>
    <xf numFmtId="2" fontId="56" fillId="0" borderId="28" xfId="988" applyNumberFormat="1" applyFont="1" applyFill="1" applyBorder="1" applyAlignment="1">
      <alignment horizontal="center" vertical="center" wrapText="1" shrinkToFit="1"/>
      <protection/>
    </xf>
    <xf numFmtId="0" fontId="56" fillId="69" borderId="28" xfId="988" applyFont="1" applyFill="1" applyBorder="1" applyAlignment="1">
      <alignment horizontal="center" vertical="center" wrapText="1"/>
      <protection/>
    </xf>
    <xf numFmtId="0" fontId="56" fillId="69" borderId="28" xfId="988" applyFont="1" applyFill="1" applyBorder="1" applyAlignment="1">
      <alignment vertical="center" wrapText="1"/>
      <protection/>
    </xf>
    <xf numFmtId="0" fontId="56" fillId="69" borderId="28" xfId="988" applyFont="1" applyFill="1" applyBorder="1" applyAlignment="1">
      <alignment vertical="top" wrapText="1"/>
      <protection/>
    </xf>
    <xf numFmtId="0" fontId="55" fillId="69" borderId="28" xfId="988" applyFont="1" applyFill="1" applyBorder="1" applyAlignment="1">
      <alignment horizontal="center" vertical="center" wrapText="1"/>
      <protection/>
    </xf>
    <xf numFmtId="2" fontId="56" fillId="69" borderId="28" xfId="988" applyNumberFormat="1" applyFont="1" applyFill="1" applyBorder="1" applyAlignment="1">
      <alignment horizontal="center" vertical="center" wrapText="1" shrinkToFit="1"/>
      <protection/>
    </xf>
    <xf numFmtId="0" fontId="55" fillId="0" borderId="28" xfId="988" applyFont="1" applyBorder="1" applyAlignment="1">
      <alignment vertical="center" wrapText="1"/>
      <protection/>
    </xf>
    <xf numFmtId="0" fontId="56" fillId="89" borderId="28" xfId="988" applyFont="1" applyFill="1" applyBorder="1" applyAlignment="1">
      <alignment vertical="center" wrapText="1"/>
      <protection/>
    </xf>
    <xf numFmtId="0" fontId="55" fillId="88" borderId="0" xfId="988" applyFont="1" applyFill="1" applyAlignment="1">
      <alignment wrapText="1"/>
      <protection/>
    </xf>
    <xf numFmtId="0" fontId="55" fillId="0" borderId="0" xfId="988" applyFont="1" applyFill="1" applyBorder="1" applyAlignment="1">
      <alignment/>
      <protection/>
    </xf>
    <xf numFmtId="0" fontId="55" fillId="0" borderId="0" xfId="988" applyFont="1" applyFill="1" applyBorder="1">
      <alignment/>
      <protection/>
    </xf>
    <xf numFmtId="0" fontId="55" fillId="0" borderId="0" xfId="988" applyFont="1" applyFill="1" applyBorder="1" applyAlignment="1">
      <alignment wrapText="1"/>
      <protection/>
    </xf>
    <xf numFmtId="0" fontId="55" fillId="0" borderId="0" xfId="987" applyFont="1" applyAlignment="1">
      <alignment vertical="center"/>
      <protection/>
    </xf>
    <xf numFmtId="0" fontId="56" fillId="0" borderId="0" xfId="987" applyFont="1" applyAlignment="1">
      <alignment vertical="center"/>
      <protection/>
    </xf>
    <xf numFmtId="0" fontId="55" fillId="0" borderId="0" xfId="987" applyFont="1" applyAlignment="1">
      <alignment horizontal="left" vertical="center"/>
      <protection/>
    </xf>
    <xf numFmtId="0" fontId="56" fillId="0" borderId="0" xfId="987" applyFont="1" applyAlignment="1">
      <alignment horizontal="center" vertical="center"/>
      <protection/>
    </xf>
    <xf numFmtId="0" fontId="56" fillId="89" borderId="28" xfId="987" applyFont="1" applyFill="1" applyBorder="1" applyAlignment="1">
      <alignment horizontal="center" vertical="center" wrapText="1"/>
      <protection/>
    </xf>
    <xf numFmtId="0" fontId="55" fillId="0" borderId="0" xfId="987" applyFont="1" applyAlignment="1">
      <alignment vertical="center" wrapText="1"/>
      <protection/>
    </xf>
    <xf numFmtId="0" fontId="56" fillId="0" borderId="28" xfId="987" applyFont="1" applyBorder="1" applyAlignment="1">
      <alignment vertical="center" wrapText="1"/>
      <protection/>
    </xf>
    <xf numFmtId="0" fontId="56" fillId="0" borderId="28" xfId="987" applyFont="1" applyBorder="1" applyAlignment="1">
      <alignment vertical="center"/>
      <protection/>
    </xf>
    <xf numFmtId="2" fontId="56" fillId="0" borderId="28" xfId="987" applyNumberFormat="1" applyFont="1" applyBorder="1" applyAlignment="1">
      <alignment horizontal="right" vertical="center"/>
      <protection/>
    </xf>
    <xf numFmtId="0" fontId="55" fillId="0" borderId="28" xfId="987" applyFont="1" applyBorder="1" applyAlignment="1">
      <alignment vertical="center" wrapText="1"/>
      <protection/>
    </xf>
    <xf numFmtId="0" fontId="55" fillId="0" borderId="28" xfId="987" applyFont="1" applyBorder="1" applyAlignment="1">
      <alignment horizontal="left" vertical="center"/>
      <protection/>
    </xf>
    <xf numFmtId="2" fontId="56" fillId="69" borderId="28" xfId="987" applyNumberFormat="1" applyFont="1" applyFill="1" applyBorder="1" applyAlignment="1">
      <alignment horizontal="right" vertical="center"/>
      <protection/>
    </xf>
    <xf numFmtId="0" fontId="55" fillId="0" borderId="28" xfId="987" applyFont="1" applyBorder="1" applyAlignment="1">
      <alignment horizontal="right" vertical="center"/>
      <protection/>
    </xf>
    <xf numFmtId="2" fontId="55" fillId="0" borderId="28" xfId="987" applyNumberFormat="1" applyFont="1" applyBorder="1" applyAlignment="1">
      <alignment horizontal="right" vertical="center"/>
      <protection/>
    </xf>
    <xf numFmtId="0" fontId="55" fillId="0" borderId="28" xfId="987" applyFont="1" applyBorder="1" applyAlignment="1">
      <alignment vertical="center"/>
      <protection/>
    </xf>
    <xf numFmtId="2" fontId="56" fillId="89" borderId="28" xfId="987" applyNumberFormat="1" applyFont="1" applyFill="1" applyBorder="1" applyAlignment="1">
      <alignment horizontal="right" vertical="center"/>
      <protection/>
    </xf>
    <xf numFmtId="0" fontId="56" fillId="0" borderId="28" xfId="987" applyFont="1" applyBorder="1" applyAlignment="1">
      <alignment horizontal="left" vertical="center"/>
      <protection/>
    </xf>
    <xf numFmtId="2" fontId="55" fillId="0" borderId="28" xfId="987" applyNumberFormat="1" applyFont="1" applyFill="1" applyBorder="1" applyAlignment="1">
      <alignment horizontal="right" vertical="center"/>
      <protection/>
    </xf>
    <xf numFmtId="0" fontId="55" fillId="0" borderId="0" xfId="987" applyFont="1" applyBorder="1" applyAlignment="1">
      <alignment vertical="center"/>
      <protection/>
    </xf>
    <xf numFmtId="0" fontId="55" fillId="0" borderId="0" xfId="987" applyFont="1" applyBorder="1" applyAlignment="1">
      <alignment horizontal="left" vertical="center" wrapText="1"/>
      <protection/>
    </xf>
    <xf numFmtId="0" fontId="55" fillId="0" borderId="0" xfId="987" applyFont="1" applyBorder="1" applyAlignment="1">
      <alignment horizontal="left" vertical="top" wrapText="1"/>
      <protection/>
    </xf>
    <xf numFmtId="0" fontId="55" fillId="0" borderId="0" xfId="987" applyFont="1" applyBorder="1" applyAlignment="1">
      <alignment horizontal="center" vertical="top" wrapText="1"/>
      <protection/>
    </xf>
    <xf numFmtId="0" fontId="55" fillId="0" borderId="0" xfId="987" applyFont="1" applyAlignment="1">
      <alignment horizontal="center" vertical="top" wrapText="1"/>
      <protection/>
    </xf>
    <xf numFmtId="0" fontId="55" fillId="0" borderId="0" xfId="987" applyFont="1" applyFill="1" applyBorder="1" applyAlignment="1">
      <alignment horizontal="left" vertical="center" wrapText="1"/>
      <protection/>
    </xf>
    <xf numFmtId="0" fontId="55" fillId="0" borderId="0" xfId="987" applyFont="1" applyFill="1" applyBorder="1" applyAlignment="1">
      <alignment horizontal="center" vertical="top" wrapText="1"/>
      <protection/>
    </xf>
    <xf numFmtId="2" fontId="55" fillId="90" borderId="28" xfId="988" applyNumberFormat="1" applyFont="1" applyFill="1" applyBorder="1" applyAlignment="1">
      <alignment horizontal="center" vertical="center" wrapText="1" shrinkToFit="1"/>
      <protection/>
    </xf>
    <xf numFmtId="0" fontId="55" fillId="88" borderId="0" xfId="0" applyFont="1" applyFill="1" applyAlignment="1">
      <alignment horizontal="left" vertical="center" wrapText="1"/>
    </xf>
    <xf numFmtId="0" fontId="55" fillId="88" borderId="0" xfId="0" applyFont="1" applyFill="1" applyAlignment="1">
      <alignment horizontal="center" vertical="center" wrapText="1"/>
    </xf>
    <xf numFmtId="0" fontId="55" fillId="88" borderId="0" xfId="0" applyFont="1" applyFill="1" applyAlignment="1">
      <alignment vertical="center" wrapText="1"/>
    </xf>
    <xf numFmtId="0" fontId="57" fillId="0" borderId="32" xfId="0" applyFont="1" applyFill="1" applyBorder="1" applyAlignment="1">
      <alignment horizontal="right" vertical="center" wrapText="1"/>
    </xf>
    <xf numFmtId="0" fontId="55" fillId="0" borderId="0" xfId="0" applyFont="1" applyAlignment="1">
      <alignment horizontal="left" vertical="center" wrapText="1"/>
    </xf>
    <xf numFmtId="0" fontId="55" fillId="88" borderId="32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55" fillId="88" borderId="28" xfId="0" applyFont="1" applyFill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0" fontId="56" fillId="89" borderId="28" xfId="0" applyFont="1" applyFill="1" applyBorder="1" applyAlignment="1">
      <alignment horizontal="left" vertical="center" wrapText="1"/>
    </xf>
    <xf numFmtId="0" fontId="59" fillId="88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6" fillId="88" borderId="0" xfId="0" applyFont="1" applyFill="1" applyAlignment="1">
      <alignment horizontal="center" vertical="center" wrapText="1"/>
    </xf>
    <xf numFmtId="0" fontId="56" fillId="88" borderId="0" xfId="0" applyFont="1" applyFill="1" applyAlignment="1">
      <alignment vertical="center" wrapText="1"/>
    </xf>
    <xf numFmtId="0" fontId="55" fillId="0" borderId="0" xfId="0" applyFont="1" applyFill="1" applyAlignment="1">
      <alignment horizontal="left" vertical="center" wrapText="1"/>
    </xf>
    <xf numFmtId="0" fontId="55" fillId="88" borderId="0" xfId="0" applyFont="1" applyFill="1" applyBorder="1" applyAlignment="1">
      <alignment wrapText="1"/>
    </xf>
    <xf numFmtId="0" fontId="55" fillId="0" borderId="0" xfId="0" applyFont="1" applyAlignment="1">
      <alignment/>
    </xf>
    <xf numFmtId="0" fontId="55" fillId="88" borderId="0" xfId="0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0" fontId="59" fillId="0" borderId="0" xfId="0" applyFont="1" applyFill="1" applyBorder="1" applyAlignment="1">
      <alignment horizontal="left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6" fillId="89" borderId="28" xfId="0" applyFont="1" applyFill="1" applyBorder="1" applyAlignment="1">
      <alignment horizontal="center" vertical="center" wrapText="1"/>
    </xf>
    <xf numFmtId="0" fontId="55" fillId="89" borderId="28" xfId="0" applyFont="1" applyFill="1" applyBorder="1" applyAlignment="1">
      <alignment horizontal="center" vertical="center" wrapText="1"/>
    </xf>
    <xf numFmtId="0" fontId="55" fillId="0" borderId="0" xfId="987" applyFont="1" applyFill="1" applyBorder="1" applyAlignment="1">
      <alignment horizontal="left" vertical="top" wrapText="1"/>
      <protection/>
    </xf>
    <xf numFmtId="0" fontId="55" fillId="0" borderId="0" xfId="987" applyFont="1" applyFill="1" applyAlignment="1">
      <alignment horizontal="center" vertical="top" wrapText="1"/>
      <protection/>
    </xf>
    <xf numFmtId="0" fontId="55" fillId="0" borderId="0" xfId="987" applyFont="1" applyBorder="1" applyAlignment="1">
      <alignment horizontal="left" vertical="top" wrapText="1"/>
      <protection/>
    </xf>
    <xf numFmtId="0" fontId="55" fillId="0" borderId="0" xfId="987" applyFont="1" applyAlignment="1">
      <alignment horizontal="center" vertical="top" wrapText="1"/>
      <protection/>
    </xf>
    <xf numFmtId="0" fontId="59" fillId="0" borderId="0" xfId="987" applyFont="1" applyFill="1" applyBorder="1" applyAlignment="1">
      <alignment horizontal="left" vertical="center" wrapText="1"/>
      <protection/>
    </xf>
    <xf numFmtId="0" fontId="59" fillId="0" borderId="0" xfId="987" applyFont="1" applyFill="1" applyAlignment="1">
      <alignment horizontal="center" vertical="center"/>
      <protection/>
    </xf>
    <xf numFmtId="0" fontId="56" fillId="0" borderId="33" xfId="987" applyFont="1" applyBorder="1" applyAlignment="1">
      <alignment horizontal="left" vertical="center"/>
      <protection/>
    </xf>
    <xf numFmtId="0" fontId="56" fillId="0" borderId="37" xfId="987" applyFont="1" applyBorder="1" applyAlignment="1">
      <alignment vertical="center"/>
      <protection/>
    </xf>
    <xf numFmtId="0" fontId="56" fillId="0" borderId="34" xfId="987" applyFont="1" applyBorder="1" applyAlignment="1">
      <alignment vertical="center"/>
      <protection/>
    </xf>
    <xf numFmtId="0" fontId="56" fillId="0" borderId="33" xfId="987" applyFont="1" applyBorder="1" applyAlignment="1">
      <alignment vertical="center" wrapText="1"/>
      <protection/>
    </xf>
    <xf numFmtId="0" fontId="56" fillId="0" borderId="37" xfId="987" applyFont="1" applyBorder="1" applyAlignment="1">
      <alignment vertical="center" wrapText="1"/>
      <protection/>
    </xf>
    <xf numFmtId="0" fontId="56" fillId="0" borderId="34" xfId="987" applyFont="1" applyBorder="1" applyAlignment="1">
      <alignment vertical="center" wrapText="1"/>
      <protection/>
    </xf>
    <xf numFmtId="0" fontId="56" fillId="0" borderId="33" xfId="987" applyFont="1" applyBorder="1" applyAlignment="1">
      <alignment vertical="center"/>
      <protection/>
    </xf>
    <xf numFmtId="0" fontId="55" fillId="0" borderId="33" xfId="987" applyFont="1" applyBorder="1" applyAlignment="1">
      <alignment horizontal="left" vertical="center"/>
      <protection/>
    </xf>
    <xf numFmtId="0" fontId="55" fillId="0" borderId="37" xfId="987" applyFont="1" applyBorder="1" applyAlignment="1">
      <alignment vertical="center"/>
      <protection/>
    </xf>
    <xf numFmtId="0" fontId="55" fillId="0" borderId="34" xfId="987" applyFont="1" applyBorder="1" applyAlignment="1">
      <alignment vertical="center"/>
      <protection/>
    </xf>
    <xf numFmtId="0" fontId="59" fillId="0" borderId="0" xfId="987" applyFont="1" applyBorder="1" applyAlignment="1">
      <alignment horizontal="left" vertical="center" wrapText="1"/>
      <protection/>
    </xf>
    <xf numFmtId="0" fontId="59" fillId="0" borderId="0" xfId="987" applyFont="1" applyBorder="1" applyAlignment="1">
      <alignment horizontal="center" vertical="center"/>
      <protection/>
    </xf>
    <xf numFmtId="0" fontId="56" fillId="0" borderId="33" xfId="987" applyFont="1" applyBorder="1" applyAlignment="1">
      <alignment horizontal="left" vertical="center" wrapText="1"/>
      <protection/>
    </xf>
    <xf numFmtId="0" fontId="55" fillId="0" borderId="28" xfId="987" applyFont="1" applyBorder="1" applyAlignment="1">
      <alignment horizontal="left" vertical="center" wrapText="1"/>
      <protection/>
    </xf>
    <xf numFmtId="0" fontId="55" fillId="0" borderId="28" xfId="987" applyFont="1" applyBorder="1" applyAlignment="1">
      <alignment vertical="center"/>
      <protection/>
    </xf>
    <xf numFmtId="0" fontId="55" fillId="0" borderId="28" xfId="987" applyFont="1" applyBorder="1" applyAlignment="1">
      <alignment vertical="center" wrapText="1"/>
      <protection/>
    </xf>
    <xf numFmtId="0" fontId="56" fillId="0" borderId="28" xfId="987" applyFont="1" applyBorder="1" applyAlignment="1">
      <alignment vertical="center" wrapText="1"/>
      <protection/>
    </xf>
    <xf numFmtId="0" fontId="56" fillId="0" borderId="28" xfId="987" applyFont="1" applyBorder="1" applyAlignment="1">
      <alignment vertical="center"/>
      <protection/>
    </xf>
    <xf numFmtId="0" fontId="56" fillId="0" borderId="0" xfId="987" applyFont="1" applyAlignment="1">
      <alignment horizontal="center" vertical="center"/>
      <protection/>
    </xf>
    <xf numFmtId="0" fontId="56" fillId="0" borderId="0" xfId="987" applyFont="1" applyAlignment="1">
      <alignment vertical="center"/>
      <protection/>
    </xf>
    <xf numFmtId="0" fontId="55" fillId="0" borderId="0" xfId="987" applyFont="1" applyAlignment="1">
      <alignment horizontal="center" vertical="center"/>
      <protection/>
    </xf>
    <xf numFmtId="0" fontId="55" fillId="0" borderId="0" xfId="987" applyFont="1" applyAlignment="1">
      <alignment vertical="center"/>
      <protection/>
    </xf>
    <xf numFmtId="0" fontId="57" fillId="0" borderId="0" xfId="987" applyFont="1" applyAlignment="1">
      <alignment horizontal="right" vertical="center"/>
      <protection/>
    </xf>
    <xf numFmtId="0" fontId="56" fillId="89" borderId="28" xfId="987" applyFont="1" applyFill="1" applyBorder="1" applyAlignment="1">
      <alignment horizontal="center" vertical="center" wrapText="1"/>
      <protection/>
    </xf>
    <xf numFmtId="0" fontId="55" fillId="89" borderId="28" xfId="987" applyFont="1" applyFill="1" applyBorder="1" applyAlignment="1">
      <alignment vertical="center" wrapText="1"/>
      <protection/>
    </xf>
    <xf numFmtId="0" fontId="55" fillId="0" borderId="0" xfId="987" applyFont="1" applyAlignment="1">
      <alignment horizontal="justify" vertical="center"/>
      <protection/>
    </xf>
    <xf numFmtId="0" fontId="55" fillId="0" borderId="0" xfId="988" applyFont="1" applyFill="1" applyBorder="1" applyAlignment="1">
      <alignment horizontal="center" vertical="top" wrapText="1"/>
      <protection/>
    </xf>
    <xf numFmtId="0" fontId="55" fillId="0" borderId="0" xfId="988" applyFont="1" applyFill="1" applyBorder="1" applyAlignment="1">
      <alignment horizontal="center" vertical="top"/>
      <protection/>
    </xf>
    <xf numFmtId="0" fontId="55" fillId="88" borderId="0" xfId="988" applyFont="1" applyFill="1" applyBorder="1" applyAlignment="1">
      <alignment horizontal="center"/>
      <protection/>
    </xf>
    <xf numFmtId="0" fontId="55" fillId="88" borderId="32" xfId="988" applyFont="1" applyFill="1" applyBorder="1" applyAlignment="1">
      <alignment horizontal="center"/>
      <protection/>
    </xf>
    <xf numFmtId="0" fontId="55" fillId="88" borderId="0" xfId="988" applyFont="1" applyFill="1" applyAlignment="1">
      <alignment horizontal="center"/>
      <protection/>
    </xf>
    <xf numFmtId="0" fontId="59" fillId="88" borderId="0" xfId="988" applyFont="1" applyFill="1" applyAlignment="1">
      <alignment horizontal="center"/>
      <protection/>
    </xf>
    <xf numFmtId="0" fontId="55" fillId="88" borderId="0" xfId="988" applyFont="1" applyFill="1" applyAlignment="1">
      <alignment horizontal="center" vertical="top" wrapText="1"/>
      <protection/>
    </xf>
    <xf numFmtId="0" fontId="55" fillId="88" borderId="0" xfId="988" applyFont="1" applyFill="1" applyAlignment="1">
      <alignment horizontal="center" vertical="top"/>
      <protection/>
    </xf>
    <xf numFmtId="0" fontId="55" fillId="0" borderId="32" xfId="988" applyFont="1" applyFill="1" applyBorder="1" applyAlignment="1">
      <alignment horizontal="center"/>
      <protection/>
    </xf>
    <xf numFmtId="0" fontId="55" fillId="0" borderId="0" xfId="988" applyFont="1" applyFill="1" applyBorder="1" applyAlignment="1">
      <alignment horizontal="center"/>
      <protection/>
    </xf>
    <xf numFmtId="0" fontId="59" fillId="0" borderId="0" xfId="988" applyFont="1" applyFill="1" applyBorder="1" applyAlignment="1">
      <alignment horizontal="center"/>
      <protection/>
    </xf>
    <xf numFmtId="0" fontId="56" fillId="89" borderId="35" xfId="988" applyFont="1" applyFill="1" applyBorder="1" applyAlignment="1">
      <alignment horizontal="center" vertical="center" wrapText="1"/>
      <protection/>
    </xf>
    <xf numFmtId="0" fontId="56" fillId="89" borderId="40" xfId="988" applyFont="1" applyFill="1" applyBorder="1" applyAlignment="1">
      <alignment horizontal="center" vertical="center" wrapText="1"/>
      <protection/>
    </xf>
    <xf numFmtId="0" fontId="56" fillId="89" borderId="28" xfId="988" applyFont="1" applyFill="1" applyBorder="1" applyAlignment="1">
      <alignment horizontal="center" vertical="center" wrapText="1"/>
      <protection/>
    </xf>
    <xf numFmtId="0" fontId="56" fillId="89" borderId="35" xfId="988" applyFont="1" applyFill="1" applyBorder="1" applyAlignment="1">
      <alignment horizontal="center" vertical="center"/>
      <protection/>
    </xf>
    <xf numFmtId="0" fontId="56" fillId="89" borderId="40" xfId="988" applyFont="1" applyFill="1" applyBorder="1" applyAlignment="1">
      <alignment horizontal="center" vertical="center"/>
      <protection/>
    </xf>
    <xf numFmtId="0" fontId="56" fillId="88" borderId="0" xfId="324" applyFont="1" applyFill="1" applyAlignment="1" applyProtection="1">
      <alignment horizontal="center"/>
      <protection/>
    </xf>
    <xf numFmtId="0" fontId="56" fillId="88" borderId="0" xfId="988" applyFont="1" applyFill="1" applyAlignment="1">
      <alignment horizontal="center"/>
      <protection/>
    </xf>
    <xf numFmtId="0" fontId="55" fillId="88" borderId="0" xfId="988" applyFont="1" applyFill="1" applyAlignment="1">
      <alignment horizontal="center" wrapText="1"/>
      <protection/>
    </xf>
    <xf numFmtId="0" fontId="59" fillId="0" borderId="0" xfId="989" applyFont="1" applyAlignment="1">
      <alignment horizontal="center"/>
      <protection/>
    </xf>
    <xf numFmtId="0" fontId="55" fillId="0" borderId="33" xfId="989" applyFont="1" applyFill="1" applyBorder="1" applyAlignment="1">
      <alignment horizontal="left" vertical="center" wrapText="1"/>
      <protection/>
    </xf>
    <xf numFmtId="0" fontId="55" fillId="0" borderId="37" xfId="989" applyFont="1" applyFill="1" applyBorder="1" applyAlignment="1">
      <alignment horizontal="left" vertical="center" wrapText="1"/>
      <protection/>
    </xf>
    <xf numFmtId="0" fontId="55" fillId="0" borderId="34" xfId="989" applyFont="1" applyFill="1" applyBorder="1" applyAlignment="1">
      <alignment horizontal="left" vertical="center" wrapText="1"/>
      <protection/>
    </xf>
    <xf numFmtId="0" fontId="56" fillId="0" borderId="41" xfId="989" applyFont="1" applyBorder="1" applyAlignment="1">
      <alignment horizontal="left" wrapText="1"/>
      <protection/>
    </xf>
    <xf numFmtId="0" fontId="56" fillId="0" borderId="32" xfId="989" applyFont="1" applyBorder="1" applyAlignment="1">
      <alignment horizontal="left" wrapText="1"/>
      <protection/>
    </xf>
    <xf numFmtId="0" fontId="56" fillId="0" borderId="42" xfId="989" applyFont="1" applyBorder="1" applyAlignment="1">
      <alignment horizontal="left" wrapText="1"/>
      <protection/>
    </xf>
    <xf numFmtId="0" fontId="55" fillId="88" borderId="0" xfId="989" applyFont="1" applyFill="1" applyAlignment="1">
      <alignment vertical="center" wrapText="1"/>
      <protection/>
    </xf>
    <xf numFmtId="0" fontId="55" fillId="88" borderId="0" xfId="989" applyFont="1" applyFill="1" applyAlignment="1">
      <alignment horizontal="left" vertical="top" wrapText="1"/>
      <protection/>
    </xf>
    <xf numFmtId="0" fontId="56" fillId="0" borderId="33" xfId="989" applyFont="1" applyBorder="1" applyAlignment="1">
      <alignment wrapText="1"/>
      <protection/>
    </xf>
    <xf numFmtId="0" fontId="56" fillId="0" borderId="37" xfId="989" applyFont="1" applyBorder="1" applyAlignment="1">
      <alignment wrapText="1"/>
      <protection/>
    </xf>
    <xf numFmtId="0" fontId="55" fillId="0" borderId="37" xfId="989" applyFont="1" applyBorder="1" applyAlignment="1">
      <alignment wrapText="1"/>
      <protection/>
    </xf>
    <xf numFmtId="0" fontId="55" fillId="0" borderId="34" xfId="989" applyFont="1" applyBorder="1" applyAlignment="1">
      <alignment wrapText="1"/>
      <protection/>
    </xf>
    <xf numFmtId="0" fontId="55" fillId="88" borderId="0" xfId="989" applyFont="1" applyFill="1" applyAlignment="1">
      <alignment horizontal="center" vertical="top" wrapText="1"/>
      <protection/>
    </xf>
    <xf numFmtId="0" fontId="56" fillId="88" borderId="33" xfId="989" applyFont="1" applyFill="1" applyBorder="1" applyAlignment="1">
      <alignment horizontal="left" vertical="center" wrapText="1"/>
      <protection/>
    </xf>
    <xf numFmtId="0" fontId="61" fillId="88" borderId="37" xfId="989" applyFont="1" applyFill="1" applyBorder="1" applyAlignment="1">
      <alignment horizontal="left" vertical="center" wrapText="1"/>
      <protection/>
    </xf>
    <xf numFmtId="0" fontId="55" fillId="0" borderId="37" xfId="989" applyFont="1" applyBorder="1" applyAlignment="1">
      <alignment horizontal="left" vertical="center" wrapText="1"/>
      <protection/>
    </xf>
    <xf numFmtId="0" fontId="55" fillId="0" borderId="34" xfId="989" applyFont="1" applyBorder="1" applyAlignment="1">
      <alignment horizontal="left" vertical="center" wrapText="1"/>
      <protection/>
    </xf>
    <xf numFmtId="0" fontId="56" fillId="88" borderId="37" xfId="989" applyFont="1" applyFill="1" applyBorder="1" applyAlignment="1">
      <alignment horizontal="left" vertical="center" wrapText="1"/>
      <protection/>
    </xf>
    <xf numFmtId="0" fontId="58" fillId="0" borderId="37" xfId="989" applyFont="1" applyFill="1" applyBorder="1" applyAlignment="1">
      <alignment horizontal="left" vertical="center" wrapText="1"/>
      <protection/>
    </xf>
    <xf numFmtId="0" fontId="56" fillId="69" borderId="33" xfId="989" applyFont="1" applyFill="1" applyBorder="1" applyAlignment="1">
      <alignment horizontal="center" vertical="center" wrapText="1"/>
      <protection/>
    </xf>
    <xf numFmtId="0" fontId="56" fillId="69" borderId="37" xfId="989" applyFont="1" applyFill="1" applyBorder="1" applyAlignment="1">
      <alignment horizontal="center" vertical="center" wrapText="1"/>
      <protection/>
    </xf>
    <xf numFmtId="0" fontId="56" fillId="69" borderId="34" xfId="989" applyFont="1" applyFill="1" applyBorder="1" applyAlignment="1">
      <alignment horizontal="center" vertical="center" wrapText="1"/>
      <protection/>
    </xf>
    <xf numFmtId="0" fontId="55" fillId="88" borderId="37" xfId="989" applyFont="1" applyFill="1" applyBorder="1" applyAlignment="1">
      <alignment horizontal="left" vertical="center" wrapText="1"/>
      <protection/>
    </xf>
    <xf numFmtId="0" fontId="55" fillId="0" borderId="33" xfId="989" applyFont="1" applyBorder="1" applyAlignment="1">
      <alignment horizontal="left" vertical="center" wrapText="1"/>
      <protection/>
    </xf>
    <xf numFmtId="0" fontId="55" fillId="88" borderId="33" xfId="989" applyFont="1" applyFill="1" applyBorder="1" applyAlignment="1">
      <alignment horizontal="left" vertical="center" wrapText="1"/>
      <protection/>
    </xf>
    <xf numFmtId="0" fontId="55" fillId="88" borderId="34" xfId="989" applyFont="1" applyFill="1" applyBorder="1" applyAlignment="1">
      <alignment horizontal="left" vertical="center" wrapText="1"/>
      <protection/>
    </xf>
    <xf numFmtId="0" fontId="55" fillId="0" borderId="0" xfId="989" applyFont="1" applyFill="1" applyAlignment="1">
      <alignment horizontal="left" vertical="top" wrapText="1"/>
      <protection/>
    </xf>
    <xf numFmtId="0" fontId="55" fillId="0" borderId="0" xfId="989" applyFont="1" applyFill="1" applyAlignment="1">
      <alignment horizontal="center" vertical="top" wrapText="1"/>
      <protection/>
    </xf>
    <xf numFmtId="0" fontId="55" fillId="0" borderId="33" xfId="989" applyFont="1" applyFill="1" applyBorder="1" applyAlignment="1">
      <alignment wrapText="1"/>
      <protection/>
    </xf>
    <xf numFmtId="0" fontId="55" fillId="0" borderId="37" xfId="989" applyFont="1" applyFill="1" applyBorder="1" applyAlignment="1">
      <alignment wrapText="1"/>
      <protection/>
    </xf>
    <xf numFmtId="0" fontId="55" fillId="0" borderId="34" xfId="989" applyFont="1" applyFill="1" applyBorder="1" applyAlignment="1">
      <alignment wrapText="1"/>
      <protection/>
    </xf>
    <xf numFmtId="0" fontId="59" fillId="0" borderId="0" xfId="989" applyFont="1" applyFill="1" applyAlignment="1">
      <alignment horizontal="center"/>
      <protection/>
    </xf>
    <xf numFmtId="0" fontId="56" fillId="0" borderId="33" xfId="989" applyFont="1" applyFill="1" applyBorder="1" applyAlignment="1">
      <alignment horizontal="left" vertical="center" wrapText="1"/>
      <protection/>
    </xf>
    <xf numFmtId="0" fontId="56" fillId="0" borderId="37" xfId="989" applyFont="1" applyFill="1" applyBorder="1" applyAlignment="1">
      <alignment horizontal="left" vertical="center" wrapText="1"/>
      <protection/>
    </xf>
    <xf numFmtId="0" fontId="56" fillId="88" borderId="0" xfId="989" applyFont="1" applyFill="1" applyAlignment="1">
      <alignment horizontal="center" vertical="center" wrapText="1"/>
      <protection/>
    </xf>
    <xf numFmtId="49" fontId="56" fillId="89" borderId="35" xfId="989" applyNumberFormat="1" applyFont="1" applyFill="1" applyBorder="1" applyAlignment="1">
      <alignment horizontal="center" vertical="center" wrapText="1"/>
      <protection/>
    </xf>
    <xf numFmtId="49" fontId="56" fillId="89" borderId="40" xfId="989" applyNumberFormat="1" applyFont="1" applyFill="1" applyBorder="1" applyAlignment="1">
      <alignment horizontal="center" vertical="center" wrapText="1"/>
      <protection/>
    </xf>
    <xf numFmtId="0" fontId="55" fillId="88" borderId="0" xfId="989" applyFont="1" applyFill="1" applyAlignment="1">
      <alignment horizontal="center" vertical="center" wrapText="1"/>
      <protection/>
    </xf>
    <xf numFmtId="0" fontId="57" fillId="0" borderId="32" xfId="989" applyFont="1" applyFill="1" applyBorder="1" applyAlignment="1">
      <alignment horizontal="right" vertical="center" wrapText="1"/>
      <protection/>
    </xf>
    <xf numFmtId="0" fontId="56" fillId="89" borderId="35" xfId="989" applyFont="1" applyFill="1" applyBorder="1" applyAlignment="1">
      <alignment horizontal="center" vertical="center" wrapText="1"/>
      <protection/>
    </xf>
    <xf numFmtId="0" fontId="56" fillId="89" borderId="40" xfId="989" applyFont="1" applyFill="1" applyBorder="1" applyAlignment="1">
      <alignment horizontal="center" vertical="center" wrapText="1"/>
      <protection/>
    </xf>
    <xf numFmtId="0" fontId="56" fillId="89" borderId="36" xfId="989" applyFont="1" applyFill="1" applyBorder="1" applyAlignment="1">
      <alignment horizontal="center" vertical="center" wrapText="1"/>
      <protection/>
    </xf>
    <xf numFmtId="0" fontId="56" fillId="89" borderId="43" xfId="989" applyFont="1" applyFill="1" applyBorder="1" applyAlignment="1">
      <alignment horizontal="center" vertical="center" wrapText="1"/>
      <protection/>
    </xf>
    <xf numFmtId="0" fontId="56" fillId="89" borderId="44" xfId="989" applyFont="1" applyFill="1" applyBorder="1" applyAlignment="1">
      <alignment horizontal="center" vertical="center" wrapText="1"/>
      <protection/>
    </xf>
    <xf numFmtId="0" fontId="56" fillId="89" borderId="41" xfId="989" applyFont="1" applyFill="1" applyBorder="1" applyAlignment="1">
      <alignment horizontal="center" vertical="center" wrapText="1"/>
      <protection/>
    </xf>
    <xf numFmtId="0" fontId="56" fillId="89" borderId="32" xfId="989" applyFont="1" applyFill="1" applyBorder="1" applyAlignment="1">
      <alignment horizontal="center" vertical="center" wrapText="1"/>
      <protection/>
    </xf>
    <xf numFmtId="0" fontId="56" fillId="89" borderId="42" xfId="989" applyFont="1" applyFill="1" applyBorder="1" applyAlignment="1">
      <alignment horizontal="center" vertical="center" wrapText="1"/>
      <protection/>
    </xf>
    <xf numFmtId="0" fontId="56" fillId="89" borderId="33" xfId="989" applyFont="1" applyFill="1" applyBorder="1" applyAlignment="1">
      <alignment horizontal="center" vertical="center" wrapText="1"/>
      <protection/>
    </xf>
    <xf numFmtId="0" fontId="56" fillId="89" borderId="37" xfId="989" applyFont="1" applyFill="1" applyBorder="1" applyAlignment="1">
      <alignment horizontal="center" vertical="center" wrapText="1"/>
      <protection/>
    </xf>
    <xf numFmtId="0" fontId="56" fillId="89" borderId="34" xfId="989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6" fillId="89" borderId="36" xfId="0" applyFont="1" applyFill="1" applyBorder="1" applyAlignment="1">
      <alignment horizontal="center" vertical="center" wrapText="1"/>
    </xf>
    <xf numFmtId="0" fontId="56" fillId="89" borderId="44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left" vertical="top" wrapText="1"/>
    </xf>
    <xf numFmtId="0" fontId="56" fillId="0" borderId="34" xfId="0" applyFont="1" applyFill="1" applyBorder="1" applyAlignment="1">
      <alignment horizontal="left" vertical="top" wrapText="1"/>
    </xf>
    <xf numFmtId="0" fontId="56" fillId="69" borderId="33" xfId="0" applyFont="1" applyFill="1" applyBorder="1" applyAlignment="1">
      <alignment horizontal="center" vertical="center" wrapText="1"/>
    </xf>
    <xf numFmtId="0" fontId="56" fillId="69" borderId="3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6" fillId="89" borderId="21" xfId="0" applyFont="1" applyFill="1" applyBorder="1" applyAlignment="1">
      <alignment horizontal="center" vertical="center" wrapText="1"/>
    </xf>
    <xf numFmtId="0" fontId="56" fillId="89" borderId="45" xfId="0" applyFont="1" applyFill="1" applyBorder="1" applyAlignment="1">
      <alignment horizontal="center" vertical="center" wrapText="1"/>
    </xf>
    <xf numFmtId="0" fontId="56" fillId="89" borderId="46" xfId="0" applyFont="1" applyFill="1" applyBorder="1" applyAlignment="1">
      <alignment horizontal="center" vertical="center" wrapText="1"/>
    </xf>
    <xf numFmtId="0" fontId="56" fillId="89" borderId="47" xfId="0" applyFont="1" applyFill="1" applyBorder="1" applyAlignment="1">
      <alignment horizontal="center" vertical="center" wrapText="1"/>
    </xf>
    <xf numFmtId="0" fontId="56" fillId="89" borderId="48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left" vertical="center" wrapText="1"/>
    </xf>
    <xf numFmtId="0" fontId="56" fillId="69" borderId="29" xfId="0" applyFont="1" applyFill="1" applyBorder="1" applyAlignment="1">
      <alignment horizontal="center" vertical="center" wrapText="1"/>
    </xf>
    <xf numFmtId="0" fontId="56" fillId="69" borderId="30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left" vertical="center" wrapText="1"/>
    </xf>
    <xf numFmtId="0" fontId="56" fillId="0" borderId="30" xfId="0" applyFont="1" applyFill="1" applyBorder="1" applyAlignment="1">
      <alignment horizontal="left" vertical="center" wrapText="1"/>
    </xf>
    <xf numFmtId="0" fontId="56" fillId="0" borderId="45" xfId="0" applyFont="1" applyFill="1" applyBorder="1" applyAlignment="1">
      <alignment horizontal="left" vertical="center" wrapText="1"/>
    </xf>
    <xf numFmtId="0" fontId="56" fillId="0" borderId="46" xfId="0" applyFont="1" applyFill="1" applyBorder="1" applyAlignment="1">
      <alignment horizontal="left" vertical="center" wrapText="1"/>
    </xf>
  </cellXfs>
  <cellStyles count="114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 2" xfId="290"/>
    <cellStyle name="Hyperlink 2 10" xfId="291"/>
    <cellStyle name="Hyperlink 2 10 2" xfId="292"/>
    <cellStyle name="Hyperlink 2 11" xfId="293"/>
    <cellStyle name="Hyperlink 2 11 2" xfId="294"/>
    <cellStyle name="Hyperlink 2 12" xfId="295"/>
    <cellStyle name="Hyperlink 2 13" xfId="296"/>
    <cellStyle name="Hyperlink 2 14" xfId="297"/>
    <cellStyle name="Hyperlink 2 2" xfId="298"/>
    <cellStyle name="Hyperlink 2 2 2" xfId="299"/>
    <cellStyle name="Hyperlink 2 2 3" xfId="300"/>
    <cellStyle name="Hyperlink 2 3" xfId="301"/>
    <cellStyle name="Hyperlink 2 3 2" xfId="302"/>
    <cellStyle name="Hyperlink 2 4" xfId="303"/>
    <cellStyle name="Hyperlink 2 4 2" xfId="304"/>
    <cellStyle name="Hyperlink 2 5" xfId="305"/>
    <cellStyle name="Hyperlink 2 5 2" xfId="306"/>
    <cellStyle name="Hyperlink 2 6" xfId="307"/>
    <cellStyle name="Hyperlink 2 6 2" xfId="308"/>
    <cellStyle name="Hyperlink 2 7" xfId="309"/>
    <cellStyle name="Hyperlink 2 7 2" xfId="310"/>
    <cellStyle name="Hyperlink 2 8" xfId="311"/>
    <cellStyle name="Hyperlink 2 8 2" xfId="312"/>
    <cellStyle name="Hyperlink 2 9" xfId="313"/>
    <cellStyle name="Hyperlink 2 9 2" xfId="314"/>
    <cellStyle name="Hyperlink 3" xfId="315"/>
    <cellStyle name="Hyperlink 4" xfId="316"/>
    <cellStyle name="Hyperlink 5" xfId="317"/>
    <cellStyle name="Hyperlink 5 2" xfId="318"/>
    <cellStyle name="Hyperlink 5 3" xfId="319"/>
    <cellStyle name="Hyperlink 5 6" xfId="320"/>
    <cellStyle name="Hyperlink 5 6 2" xfId="321"/>
    <cellStyle name="Hyperlink 6" xfId="322"/>
    <cellStyle name="Hyperlink 7" xfId="323"/>
    <cellStyle name="Hyperlink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spėjimo tekstas" xfId="335"/>
    <cellStyle name="Išvesti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3VSAFASpp" xfId="987"/>
    <cellStyle name="Normal_4VSAFASpp" xfId="988"/>
    <cellStyle name="Normal_5VSAFASpp" xfId="989"/>
    <cellStyle name="Note" xfId="990"/>
    <cellStyle name="Note 10" xfId="991"/>
    <cellStyle name="Note 2" xfId="992"/>
    <cellStyle name="Note 2 2" xfId="993"/>
    <cellStyle name="Note 2 3" xfId="994"/>
    <cellStyle name="Note 3" xfId="995"/>
    <cellStyle name="Note 3 2" xfId="996"/>
    <cellStyle name="Note 3 3" xfId="997"/>
    <cellStyle name="Note 4" xfId="998"/>
    <cellStyle name="Note 4 2" xfId="999"/>
    <cellStyle name="Note 4 3" xfId="1000"/>
    <cellStyle name="Note 5" xfId="1001"/>
    <cellStyle name="Note 5 2" xfId="1002"/>
    <cellStyle name="Note 5 3" xfId="1003"/>
    <cellStyle name="Note 6" xfId="1004"/>
    <cellStyle name="Note 6 2" xfId="1005"/>
    <cellStyle name="Note 6 3" xfId="1006"/>
    <cellStyle name="Note 7" xfId="1007"/>
    <cellStyle name="Note 7 2" xfId="1008"/>
    <cellStyle name="Note 7 3" xfId="1009"/>
    <cellStyle name="Note 8" xfId="1010"/>
    <cellStyle name="Note 8 2" xfId="1011"/>
    <cellStyle name="Note 8 3" xfId="1012"/>
    <cellStyle name="Note 9" xfId="1013"/>
    <cellStyle name="Note 9 2" xfId="1014"/>
    <cellStyle name="Note 9 3" xfId="1015"/>
    <cellStyle name="Note_10VSAFAS2,3p" xfId="1016"/>
    <cellStyle name="Output" xfId="1017"/>
    <cellStyle name="Output 2" xfId="1018"/>
    <cellStyle name="Output 3" xfId="1019"/>
    <cellStyle name="Output 4" xfId="1020"/>
    <cellStyle name="Output 5" xfId="1021"/>
    <cellStyle name="Output 6" xfId="1022"/>
    <cellStyle name="Output 7" xfId="1023"/>
    <cellStyle name="Output 8" xfId="1024"/>
    <cellStyle name="Output 9" xfId="1025"/>
    <cellStyle name="Output_10VSAFAS2,3p" xfId="1026"/>
    <cellStyle name="Paryškinimas 1" xfId="1027"/>
    <cellStyle name="Paryškinimas 2" xfId="1028"/>
    <cellStyle name="Paryškinimas 3" xfId="1029"/>
    <cellStyle name="Paryškinimas 4" xfId="1030"/>
    <cellStyle name="Paryškinimas 5" xfId="1031"/>
    <cellStyle name="Paryškinimas 6" xfId="1032"/>
    <cellStyle name="Pastaba" xfId="1033"/>
    <cellStyle name="Pavadinimas" xfId="1034"/>
    <cellStyle name="Percent" xfId="1035"/>
    <cellStyle name="SAPBEXaggData" xfId="1036"/>
    <cellStyle name="SAPBEXaggData 2" xfId="1037"/>
    <cellStyle name="SAPBEXaggDataEmph" xfId="1038"/>
    <cellStyle name="SAPBEXaggItem" xfId="1039"/>
    <cellStyle name="SAPBEXaggItem 2" xfId="1040"/>
    <cellStyle name="SAPBEXaggItemX" xfId="1041"/>
    <cellStyle name="SAPBEXchaText" xfId="1042"/>
    <cellStyle name="SAPBEXchaText 2" xfId="1043"/>
    <cellStyle name="SAPBEXexcBad7" xfId="1044"/>
    <cellStyle name="SAPBEXexcBad7 2" xfId="1045"/>
    <cellStyle name="SAPBEXexcBad8" xfId="1046"/>
    <cellStyle name="SAPBEXexcBad8 2" xfId="1047"/>
    <cellStyle name="SAPBEXexcBad9" xfId="1048"/>
    <cellStyle name="SAPBEXexcBad9 2" xfId="1049"/>
    <cellStyle name="SAPBEXexcCritical4" xfId="1050"/>
    <cellStyle name="SAPBEXexcCritical4 2" xfId="1051"/>
    <cellStyle name="SAPBEXexcCritical5" xfId="1052"/>
    <cellStyle name="SAPBEXexcCritical5 2" xfId="1053"/>
    <cellStyle name="SAPBEXexcCritical6" xfId="1054"/>
    <cellStyle name="SAPBEXexcCritical6 2" xfId="1055"/>
    <cellStyle name="SAPBEXexcGood1" xfId="1056"/>
    <cellStyle name="SAPBEXexcGood1 2" xfId="1057"/>
    <cellStyle name="SAPBEXexcGood2" xfId="1058"/>
    <cellStyle name="SAPBEXexcGood2 2" xfId="1059"/>
    <cellStyle name="SAPBEXexcGood3" xfId="1060"/>
    <cellStyle name="SAPBEXexcGood3 2" xfId="1061"/>
    <cellStyle name="SAPBEXfilterDrill" xfId="1062"/>
    <cellStyle name="SAPBEXfilterDrill 2" xfId="1063"/>
    <cellStyle name="SAPBEXfilterItem" xfId="1064"/>
    <cellStyle name="SAPBEXfilterItem 2" xfId="1065"/>
    <cellStyle name="SAPBEXfilterItem 2 2" xfId="1066"/>
    <cellStyle name="SAPBEXfilterItem 2 3" xfId="1067"/>
    <cellStyle name="SAPBEXfilterItem 3" xfId="1068"/>
    <cellStyle name="SAPBEXfilterItem 4" xfId="1069"/>
    <cellStyle name="SAPBEXfilterText" xfId="1070"/>
    <cellStyle name="SAPBEXfilterText 2" xfId="1071"/>
    <cellStyle name="SAPBEXfilterText 2 2" xfId="1072"/>
    <cellStyle name="SAPBEXfilterText 2 3" xfId="1073"/>
    <cellStyle name="SAPBEXfilterText 3" xfId="1074"/>
    <cellStyle name="SAPBEXfilterText 4" xfId="1075"/>
    <cellStyle name="SAPBEXformats" xfId="1076"/>
    <cellStyle name="SAPBEXformats 2" xfId="1077"/>
    <cellStyle name="SAPBEXheaderItem" xfId="1078"/>
    <cellStyle name="SAPBEXheaderItem 2" xfId="1079"/>
    <cellStyle name="SAPBEXheaderText" xfId="1080"/>
    <cellStyle name="SAPBEXheaderText 2" xfId="1081"/>
    <cellStyle name="SAPBEXHLevel0" xfId="1082"/>
    <cellStyle name="SAPBEXHLevel0 2" xfId="1083"/>
    <cellStyle name="SAPBEXHLevel0X" xfId="1084"/>
    <cellStyle name="SAPBEXHLevel0X 2" xfId="1085"/>
    <cellStyle name="SAPBEXHLevel0X 3" xfId="1086"/>
    <cellStyle name="SAPBEXHLevel1" xfId="1087"/>
    <cellStyle name="SAPBEXHLevel1 2" xfId="1088"/>
    <cellStyle name="SAPBEXHLevel1X" xfId="1089"/>
    <cellStyle name="SAPBEXHLevel1X 2" xfId="1090"/>
    <cellStyle name="SAPBEXHLevel1X 3" xfId="1091"/>
    <cellStyle name="SAPBEXHLevel2" xfId="1092"/>
    <cellStyle name="SAPBEXHLevel2 2" xfId="1093"/>
    <cellStyle name="SAPBEXHLevel2X" xfId="1094"/>
    <cellStyle name="SAPBEXHLevel2X 2" xfId="1095"/>
    <cellStyle name="SAPBEXHLevel2X 3" xfId="1096"/>
    <cellStyle name="SAPBEXHLevel3" xfId="1097"/>
    <cellStyle name="SAPBEXHLevel3 2" xfId="1098"/>
    <cellStyle name="SAPBEXHLevel3X" xfId="1099"/>
    <cellStyle name="SAPBEXHLevel3X 2" xfId="1100"/>
    <cellStyle name="SAPBEXHLevel3X 3" xfId="1101"/>
    <cellStyle name="SAPBEXinputData" xfId="1102"/>
    <cellStyle name="SAPBEXinputData 2" xfId="1103"/>
    <cellStyle name="SAPBEXinputData 3" xfId="1104"/>
    <cellStyle name="SAPBEXItemHeader" xfId="1105"/>
    <cellStyle name="SAPBEXresData" xfId="1106"/>
    <cellStyle name="SAPBEXresDataEmph" xfId="1107"/>
    <cellStyle name="SAPBEXresItem" xfId="1108"/>
    <cellStyle name="SAPBEXresItemX" xfId="1109"/>
    <cellStyle name="SAPBEXstdData" xfId="1110"/>
    <cellStyle name="SAPBEXstdData 2" xfId="1111"/>
    <cellStyle name="SAPBEXstdDataEmph" xfId="1112"/>
    <cellStyle name="SAPBEXstdItem" xfId="1113"/>
    <cellStyle name="SAPBEXstdItem 2" xfId="1114"/>
    <cellStyle name="SAPBEXstdItemX" xfId="1115"/>
    <cellStyle name="SAPBEXtitle" xfId="1116"/>
    <cellStyle name="SAPBEXunassignedItem" xfId="1117"/>
    <cellStyle name="SAPBEXunassignedItem 2" xfId="1118"/>
    <cellStyle name="SAPBEXundefined" xfId="1119"/>
    <cellStyle name="Sheet Title" xfId="1120"/>
    <cellStyle name="Skaičiavimas" xfId="1121"/>
    <cellStyle name="STYL1 - Style1" xfId="1122"/>
    <cellStyle name="STYL1 - Style1 2" xfId="1123"/>
    <cellStyle name="STYL1 - Style1 3" xfId="1124"/>
    <cellStyle name="Stilius 1" xfId="1125"/>
    <cellStyle name="Suma" xfId="1126"/>
    <cellStyle name="Susietas langelis" xfId="1127"/>
    <cellStyle name="Table Heading" xfId="1128"/>
    <cellStyle name="Tikrinimo langelis" xfId="1129"/>
    <cellStyle name="Title" xfId="1130"/>
    <cellStyle name="Total" xfId="1131"/>
    <cellStyle name="Total 2" xfId="1132"/>
    <cellStyle name="Total 2 2" xfId="1133"/>
    <cellStyle name="Total 3" xfId="1134"/>
    <cellStyle name="Total 3 2" xfId="1135"/>
    <cellStyle name="Total 4" xfId="1136"/>
    <cellStyle name="Total 4 2" xfId="1137"/>
    <cellStyle name="Total 5" xfId="1138"/>
    <cellStyle name="Total 5 2" xfId="1139"/>
    <cellStyle name="Total 6" xfId="1140"/>
    <cellStyle name="Total 6 2" xfId="1141"/>
    <cellStyle name="Total 7" xfId="1142"/>
    <cellStyle name="Total 7 2" xfId="1143"/>
    <cellStyle name="Total 8" xfId="1144"/>
    <cellStyle name="Total 8 2" xfId="1145"/>
    <cellStyle name="Total 9" xfId="1146"/>
    <cellStyle name="Total 9 2" xfId="1147"/>
    <cellStyle name="Total_10VSAFAS2,3p" xfId="1148"/>
    <cellStyle name="Currency" xfId="1149"/>
    <cellStyle name="Currency [0]" xfId="1150"/>
    <cellStyle name="Warning Text" xfId="1151"/>
    <cellStyle name="Warning Text 2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Warning Text_10VSAFAS2,3p" xfId="1160"/>
    <cellStyle name="Обычный_FAS_primary docs_MM_SD" xfId="1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H122"/>
  <sheetViews>
    <sheetView showGridLines="0" view="pageBreakPreview" zoomScaleSheetLayoutView="100" zoomScalePageLayoutView="0" workbookViewId="0" topLeftCell="A1">
      <selection activeCell="A16" sqref="A16:G16"/>
    </sheetView>
  </sheetViews>
  <sheetFormatPr defaultColWidth="9.140625" defaultRowHeight="12.75"/>
  <cols>
    <col min="1" max="1" width="10.57421875" style="8" customWidth="1"/>
    <col min="2" max="2" width="3.140625" style="9" customWidth="1"/>
    <col min="3" max="3" width="2.7109375" style="9" customWidth="1"/>
    <col min="4" max="4" width="59.00390625" style="9" customWidth="1"/>
    <col min="5" max="5" width="7.7109375" style="1" customWidth="1"/>
    <col min="6" max="6" width="11.8515625" style="8" customWidth="1"/>
    <col min="7" max="7" width="12.8515625" style="8" customWidth="1"/>
    <col min="8" max="8" width="9.421875" style="8" bestFit="1" customWidth="1"/>
    <col min="9" max="16384" width="9.140625" style="8" customWidth="1"/>
  </cols>
  <sheetData>
    <row r="1" spans="1:7" ht="12">
      <c r="A1" s="6"/>
      <c r="B1" s="1"/>
      <c r="C1" s="1"/>
      <c r="D1" s="1"/>
      <c r="E1" s="7"/>
      <c r="F1" s="6"/>
      <c r="G1" s="6"/>
    </row>
    <row r="2" spans="5:7" ht="12">
      <c r="E2" s="267" t="s">
        <v>283</v>
      </c>
      <c r="F2" s="268"/>
      <c r="G2" s="268"/>
    </row>
    <row r="3" spans="5:7" ht="12">
      <c r="E3" s="269" t="s">
        <v>219</v>
      </c>
      <c r="F3" s="270"/>
      <c r="G3" s="270"/>
    </row>
    <row r="5" spans="1:7" ht="12">
      <c r="A5" s="264" t="s">
        <v>369</v>
      </c>
      <c r="B5" s="264"/>
      <c r="C5" s="264"/>
      <c r="D5" s="264"/>
      <c r="E5" s="264"/>
      <c r="F5" s="253"/>
      <c r="G5" s="253"/>
    </row>
    <row r="6" spans="1:7" ht="12">
      <c r="A6" s="270"/>
      <c r="B6" s="270"/>
      <c r="C6" s="270"/>
      <c r="D6" s="270"/>
      <c r="E6" s="270"/>
      <c r="F6" s="270"/>
      <c r="G6" s="270"/>
    </row>
    <row r="7" spans="1:7" ht="12">
      <c r="A7" s="264" t="s">
        <v>177</v>
      </c>
      <c r="B7" s="264"/>
      <c r="C7" s="264"/>
      <c r="D7" s="264"/>
      <c r="E7" s="264"/>
      <c r="F7" s="265"/>
      <c r="G7" s="265"/>
    </row>
    <row r="8" spans="1:7" ht="12">
      <c r="A8" s="252" t="s">
        <v>411</v>
      </c>
      <c r="B8" s="252"/>
      <c r="C8" s="252"/>
      <c r="D8" s="252"/>
      <c r="E8" s="252"/>
      <c r="F8" s="253"/>
      <c r="G8" s="253"/>
    </row>
    <row r="9" spans="1:7" ht="12.75" customHeight="1">
      <c r="A9" s="252" t="s">
        <v>169</v>
      </c>
      <c r="B9" s="252"/>
      <c r="C9" s="252"/>
      <c r="D9" s="252"/>
      <c r="E9" s="252"/>
      <c r="F9" s="253"/>
      <c r="G9" s="253"/>
    </row>
    <row r="10" spans="1:7" ht="12">
      <c r="A10" s="262" t="s">
        <v>285</v>
      </c>
      <c r="B10" s="262"/>
      <c r="C10" s="262"/>
      <c r="D10" s="262"/>
      <c r="E10" s="262"/>
      <c r="F10" s="263"/>
      <c r="G10" s="263"/>
    </row>
    <row r="11" spans="1:7" ht="12">
      <c r="A11" s="263"/>
      <c r="B11" s="263"/>
      <c r="C11" s="263"/>
      <c r="D11" s="263"/>
      <c r="E11" s="263"/>
      <c r="F11" s="263"/>
      <c r="G11" s="263"/>
    </row>
    <row r="12" spans="1:5" ht="12">
      <c r="A12" s="253"/>
      <c r="B12" s="253"/>
      <c r="C12" s="253"/>
      <c r="D12" s="253"/>
      <c r="E12" s="253"/>
    </row>
    <row r="13" spans="1:7" ht="12">
      <c r="A13" s="264" t="s">
        <v>286</v>
      </c>
      <c r="B13" s="264"/>
      <c r="C13" s="264"/>
      <c r="D13" s="264"/>
      <c r="E13" s="264"/>
      <c r="F13" s="265"/>
      <c r="G13" s="265"/>
    </row>
    <row r="14" spans="1:7" ht="12">
      <c r="A14" s="264" t="s">
        <v>414</v>
      </c>
      <c r="B14" s="264"/>
      <c r="C14" s="264"/>
      <c r="D14" s="264"/>
      <c r="E14" s="264"/>
      <c r="F14" s="265"/>
      <c r="G14" s="265"/>
    </row>
    <row r="15" spans="1:7" ht="12">
      <c r="A15" s="10"/>
      <c r="B15" s="10"/>
      <c r="C15" s="10"/>
      <c r="D15" s="10"/>
      <c r="E15" s="10"/>
      <c r="F15" s="11"/>
      <c r="G15" s="11"/>
    </row>
    <row r="16" spans="1:7" ht="12">
      <c r="A16" s="252" t="s">
        <v>417</v>
      </c>
      <c r="B16" s="252"/>
      <c r="C16" s="252"/>
      <c r="D16" s="252"/>
      <c r="E16" s="252"/>
      <c r="F16" s="253"/>
      <c r="G16" s="253"/>
    </row>
    <row r="17" spans="1:7" ht="12">
      <c r="A17" s="252" t="s">
        <v>287</v>
      </c>
      <c r="B17" s="252"/>
      <c r="C17" s="252"/>
      <c r="D17" s="252"/>
      <c r="E17" s="252"/>
      <c r="F17" s="253"/>
      <c r="G17" s="253"/>
    </row>
    <row r="18" spans="1:7" ht="12.75" customHeight="1">
      <c r="A18" s="10"/>
      <c r="B18" s="12"/>
      <c r="C18" s="12"/>
      <c r="D18" s="254" t="s">
        <v>408</v>
      </c>
      <c r="E18" s="254"/>
      <c r="F18" s="254"/>
      <c r="G18" s="254"/>
    </row>
    <row r="19" spans="1:7" ht="67.5" customHeight="1">
      <c r="A19" s="14" t="s">
        <v>215</v>
      </c>
      <c r="B19" s="273" t="s">
        <v>288</v>
      </c>
      <c r="C19" s="274"/>
      <c r="D19" s="274"/>
      <c r="E19" s="15" t="s">
        <v>289</v>
      </c>
      <c r="F19" s="14" t="s">
        <v>290</v>
      </c>
      <c r="G19" s="14" t="s">
        <v>291</v>
      </c>
    </row>
    <row r="20" spans="1:7" s="9" customFormat="1" ht="12.75" customHeight="1">
      <c r="A20" s="16" t="s">
        <v>292</v>
      </c>
      <c r="B20" s="17" t="s">
        <v>293</v>
      </c>
      <c r="C20" s="17"/>
      <c r="D20" s="18"/>
      <c r="E20" s="19"/>
      <c r="F20" s="20">
        <f>SUM(F21+F27)</f>
        <v>366843.2899999999</v>
      </c>
      <c r="G20" s="20">
        <f>SUM(G21+G27)</f>
        <v>442188.51999999996</v>
      </c>
    </row>
    <row r="21" spans="1:7" s="9" customFormat="1" ht="12.75" customHeight="1">
      <c r="A21" s="21" t="s">
        <v>294</v>
      </c>
      <c r="B21" s="22" t="s">
        <v>295</v>
      </c>
      <c r="C21" s="23"/>
      <c r="D21" s="24"/>
      <c r="E21" s="19"/>
      <c r="F21" s="25">
        <f>SUM(F22:F26)</f>
        <v>0</v>
      </c>
      <c r="G21" s="25">
        <f>SUM(G22:G26)</f>
        <v>0</v>
      </c>
    </row>
    <row r="22" spans="1:7" s="9" customFormat="1" ht="12.75" customHeight="1">
      <c r="A22" s="21" t="s">
        <v>305</v>
      </c>
      <c r="B22" s="22"/>
      <c r="C22" s="22" t="s">
        <v>370</v>
      </c>
      <c r="D22" s="19"/>
      <c r="E22" s="26"/>
      <c r="F22" s="27"/>
      <c r="G22" s="27"/>
    </row>
    <row r="23" spans="1:7" s="9" customFormat="1" ht="12.75" customHeight="1">
      <c r="A23" s="21" t="s">
        <v>306</v>
      </c>
      <c r="B23" s="22"/>
      <c r="C23" s="22" t="s">
        <v>371</v>
      </c>
      <c r="D23" s="19"/>
      <c r="E23" s="26"/>
      <c r="F23" s="27"/>
      <c r="G23" s="27"/>
    </row>
    <row r="24" spans="1:7" s="9" customFormat="1" ht="12.75" customHeight="1">
      <c r="A24" s="21" t="s">
        <v>337</v>
      </c>
      <c r="B24" s="22"/>
      <c r="C24" s="22" t="s">
        <v>372</v>
      </c>
      <c r="D24" s="19"/>
      <c r="E24" s="26"/>
      <c r="F24" s="27"/>
      <c r="G24" s="27"/>
    </row>
    <row r="25" spans="1:7" s="9" customFormat="1" ht="12.75" customHeight="1">
      <c r="A25" s="21" t="s">
        <v>373</v>
      </c>
      <c r="B25" s="22"/>
      <c r="C25" s="22" t="s">
        <v>374</v>
      </c>
      <c r="D25" s="19"/>
      <c r="E25" s="19"/>
      <c r="F25" s="27"/>
      <c r="G25" s="27"/>
    </row>
    <row r="26" spans="1:7" s="9" customFormat="1" ht="12.75" customHeight="1">
      <c r="A26" s="28" t="s">
        <v>375</v>
      </c>
      <c r="B26" s="22"/>
      <c r="C26" s="22" t="s">
        <v>376</v>
      </c>
      <c r="D26" s="19"/>
      <c r="E26" s="19"/>
      <c r="F26" s="27"/>
      <c r="G26" s="27"/>
    </row>
    <row r="27" spans="1:7" s="9" customFormat="1" ht="12.75" customHeight="1">
      <c r="A27" s="21" t="s">
        <v>296</v>
      </c>
      <c r="B27" s="22" t="s">
        <v>297</v>
      </c>
      <c r="C27" s="22"/>
      <c r="D27" s="19"/>
      <c r="E27" s="19"/>
      <c r="F27" s="25">
        <f>SUM(F28:F37)</f>
        <v>366843.2899999999</v>
      </c>
      <c r="G27" s="25">
        <f>SUM(G28:G37)</f>
        <v>442188.51999999996</v>
      </c>
    </row>
    <row r="28" spans="1:7" s="9" customFormat="1" ht="12.75" customHeight="1">
      <c r="A28" s="21" t="s">
        <v>340</v>
      </c>
      <c r="B28" s="22"/>
      <c r="C28" s="22" t="s">
        <v>377</v>
      </c>
      <c r="D28" s="19"/>
      <c r="E28" s="26"/>
      <c r="F28" s="27"/>
      <c r="G28" s="27"/>
    </row>
    <row r="29" spans="1:7" s="9" customFormat="1" ht="12.75" customHeight="1">
      <c r="A29" s="21" t="s">
        <v>342</v>
      </c>
      <c r="B29" s="22"/>
      <c r="C29" s="22" t="s">
        <v>378</v>
      </c>
      <c r="D29" s="19"/>
      <c r="E29" s="26"/>
      <c r="F29" s="27">
        <v>323544.8</v>
      </c>
      <c r="G29" s="27">
        <v>396498.41</v>
      </c>
    </row>
    <row r="30" spans="1:7" s="9" customFormat="1" ht="12.75" customHeight="1">
      <c r="A30" s="21" t="s">
        <v>344</v>
      </c>
      <c r="B30" s="22"/>
      <c r="C30" s="22" t="s">
        <v>379</v>
      </c>
      <c r="D30" s="19"/>
      <c r="E30" s="26"/>
      <c r="F30" s="27">
        <v>14161.73</v>
      </c>
      <c r="G30" s="27">
        <v>8645.93</v>
      </c>
    </row>
    <row r="31" spans="1:7" s="9" customFormat="1" ht="12.75" customHeight="1">
      <c r="A31" s="21" t="s">
        <v>346</v>
      </c>
      <c r="B31" s="22"/>
      <c r="C31" s="22" t="s">
        <v>380</v>
      </c>
      <c r="D31" s="19"/>
      <c r="E31" s="26"/>
      <c r="F31" s="27"/>
      <c r="G31" s="27"/>
    </row>
    <row r="32" spans="1:7" s="9" customFormat="1" ht="12.75" customHeight="1">
      <c r="A32" s="21" t="s">
        <v>348</v>
      </c>
      <c r="B32" s="22"/>
      <c r="C32" s="22" t="s">
        <v>381</v>
      </c>
      <c r="D32" s="19"/>
      <c r="E32" s="26"/>
      <c r="F32" s="27">
        <v>1.99</v>
      </c>
      <c r="G32" s="27">
        <v>31.84</v>
      </c>
    </row>
    <row r="33" spans="1:7" s="9" customFormat="1" ht="12.75" customHeight="1">
      <c r="A33" s="21" t="s">
        <v>350</v>
      </c>
      <c r="B33" s="22"/>
      <c r="C33" s="22" t="s">
        <v>382</v>
      </c>
      <c r="D33" s="19"/>
      <c r="E33" s="26"/>
      <c r="F33" s="27"/>
      <c r="G33" s="27"/>
    </row>
    <row r="34" spans="1:7" s="9" customFormat="1" ht="12.75" customHeight="1">
      <c r="A34" s="21" t="s">
        <v>352</v>
      </c>
      <c r="B34" s="22"/>
      <c r="C34" s="22" t="s">
        <v>383</v>
      </c>
      <c r="D34" s="19"/>
      <c r="E34" s="26"/>
      <c r="F34" s="27"/>
      <c r="G34" s="27"/>
    </row>
    <row r="35" spans="1:7" s="9" customFormat="1" ht="12.75" customHeight="1">
      <c r="A35" s="21" t="s">
        <v>354</v>
      </c>
      <c r="B35" s="22"/>
      <c r="C35" s="22" t="s">
        <v>384</v>
      </c>
      <c r="D35" s="19"/>
      <c r="E35" s="26"/>
      <c r="F35" s="27">
        <v>13508.55</v>
      </c>
      <c r="G35" s="27">
        <f>4002.23+13458+0.01</f>
        <v>17460.239999999998</v>
      </c>
    </row>
    <row r="36" spans="1:7" s="9" customFormat="1" ht="12.75" customHeight="1">
      <c r="A36" s="21" t="s">
        <v>385</v>
      </c>
      <c r="B36" s="29"/>
      <c r="C36" s="29" t="s">
        <v>412</v>
      </c>
      <c r="D36" s="30"/>
      <c r="E36" s="26"/>
      <c r="F36" s="27">
        <v>15626.22</v>
      </c>
      <c r="G36" s="27">
        <f>6352.03+13200.07</f>
        <v>19552.1</v>
      </c>
    </row>
    <row r="37" spans="1:7" s="9" customFormat="1" ht="12.75" customHeight="1">
      <c r="A37" s="21" t="s">
        <v>357</v>
      </c>
      <c r="B37" s="22"/>
      <c r="C37" s="22" t="s">
        <v>386</v>
      </c>
      <c r="D37" s="19"/>
      <c r="E37" s="19"/>
      <c r="F37" s="27"/>
      <c r="G37" s="27"/>
    </row>
    <row r="38" spans="1:7" s="9" customFormat="1" ht="12.75" customHeight="1">
      <c r="A38" s="21" t="s">
        <v>298</v>
      </c>
      <c r="B38" s="22" t="s">
        <v>299</v>
      </c>
      <c r="C38" s="22"/>
      <c r="D38" s="19"/>
      <c r="E38" s="19"/>
      <c r="F38" s="27"/>
      <c r="G38" s="27"/>
    </row>
    <row r="39" spans="1:7" s="13" customFormat="1" ht="12.75" customHeight="1">
      <c r="A39" s="31" t="s">
        <v>300</v>
      </c>
      <c r="B39" s="29" t="s">
        <v>387</v>
      </c>
      <c r="C39" s="29"/>
      <c r="D39" s="30"/>
      <c r="E39" s="32"/>
      <c r="F39" s="33"/>
      <c r="G39" s="33"/>
    </row>
    <row r="40" spans="1:7" s="9" customFormat="1" ht="12.75" customHeight="1">
      <c r="A40" s="16" t="s">
        <v>301</v>
      </c>
      <c r="B40" s="17" t="s">
        <v>388</v>
      </c>
      <c r="C40" s="17"/>
      <c r="D40" s="18"/>
      <c r="E40" s="26"/>
      <c r="F40" s="27"/>
      <c r="G40" s="27"/>
    </row>
    <row r="41" spans="1:7" s="9" customFormat="1" ht="12.75" customHeight="1">
      <c r="A41" s="34" t="s">
        <v>302</v>
      </c>
      <c r="B41" s="35" t="s">
        <v>303</v>
      </c>
      <c r="C41" s="35"/>
      <c r="D41" s="36"/>
      <c r="E41" s="19"/>
      <c r="F41" s="20">
        <f>SUM(F42+F48+F49+F56+F57)</f>
        <v>14171.58</v>
      </c>
      <c r="G41" s="20">
        <f>SUM(G42+G48+G49+G56+G57)</f>
        <v>12710.970000000001</v>
      </c>
    </row>
    <row r="42" spans="1:7" s="9" customFormat="1" ht="12.75" customHeight="1">
      <c r="A42" s="31" t="s">
        <v>294</v>
      </c>
      <c r="B42" s="29" t="s">
        <v>304</v>
      </c>
      <c r="C42" s="29"/>
      <c r="D42" s="30"/>
      <c r="E42" s="19"/>
      <c r="F42" s="25">
        <f>SUM(F43:F47)</f>
        <v>1546.98</v>
      </c>
      <c r="G42" s="25">
        <f>SUM(G43:G47)</f>
        <v>695.2</v>
      </c>
    </row>
    <row r="43" spans="1:7" s="9" customFormat="1" ht="12.75" customHeight="1">
      <c r="A43" s="31" t="s">
        <v>305</v>
      </c>
      <c r="B43" s="29"/>
      <c r="C43" s="29" t="s">
        <v>389</v>
      </c>
      <c r="D43" s="30"/>
      <c r="E43" s="26"/>
      <c r="F43" s="27"/>
      <c r="G43" s="27"/>
    </row>
    <row r="44" spans="1:7" s="9" customFormat="1" ht="12.75" customHeight="1">
      <c r="A44" s="31" t="s">
        <v>306</v>
      </c>
      <c r="B44" s="29"/>
      <c r="C44" s="29" t="s">
        <v>390</v>
      </c>
      <c r="D44" s="30"/>
      <c r="E44" s="26"/>
      <c r="F44" s="27">
        <v>1546.98</v>
      </c>
      <c r="G44" s="27">
        <v>695.2</v>
      </c>
    </row>
    <row r="45" spans="1:7" s="9" customFormat="1" ht="12">
      <c r="A45" s="31" t="s">
        <v>337</v>
      </c>
      <c r="B45" s="29"/>
      <c r="C45" s="29" t="s">
        <v>391</v>
      </c>
      <c r="D45" s="30"/>
      <c r="E45" s="26"/>
      <c r="F45" s="27"/>
      <c r="G45" s="27"/>
    </row>
    <row r="46" spans="1:7" s="9" customFormat="1" ht="12">
      <c r="A46" s="31" t="s">
        <v>373</v>
      </c>
      <c r="B46" s="29"/>
      <c r="C46" s="29" t="s">
        <v>392</v>
      </c>
      <c r="D46" s="30"/>
      <c r="E46" s="26"/>
      <c r="F46" s="27"/>
      <c r="G46" s="27"/>
    </row>
    <row r="47" spans="1:7" s="9" customFormat="1" ht="12.75" customHeight="1">
      <c r="A47" s="31" t="s">
        <v>375</v>
      </c>
      <c r="B47" s="35"/>
      <c r="C47" s="257" t="s">
        <v>307</v>
      </c>
      <c r="D47" s="257"/>
      <c r="E47" s="26"/>
      <c r="F47" s="27"/>
      <c r="G47" s="27"/>
    </row>
    <row r="48" spans="1:7" s="9" customFormat="1" ht="12.75" customHeight="1">
      <c r="A48" s="31" t="s">
        <v>296</v>
      </c>
      <c r="B48" s="29" t="s">
        <v>308</v>
      </c>
      <c r="C48" s="29"/>
      <c r="D48" s="30"/>
      <c r="E48" s="19"/>
      <c r="F48" s="27">
        <v>291.14</v>
      </c>
      <c r="G48" s="27">
        <f>550.23+144.36</f>
        <v>694.59</v>
      </c>
    </row>
    <row r="49" spans="1:7" s="9" customFormat="1" ht="12.75" customHeight="1">
      <c r="A49" s="31" t="s">
        <v>298</v>
      </c>
      <c r="B49" s="29" t="s">
        <v>413</v>
      </c>
      <c r="C49" s="29"/>
      <c r="D49" s="30"/>
      <c r="E49" s="19"/>
      <c r="F49" s="25">
        <f>SUM(F50:F55)</f>
        <v>12252.769999999999</v>
      </c>
      <c r="G49" s="25">
        <f>SUM(G50:G55)</f>
        <v>11266.66</v>
      </c>
    </row>
    <row r="50" spans="1:7" s="9" customFormat="1" ht="12.75" customHeight="1">
      <c r="A50" s="31" t="s">
        <v>309</v>
      </c>
      <c r="B50" s="29"/>
      <c r="C50" s="29" t="s">
        <v>310</v>
      </c>
      <c r="D50" s="30"/>
      <c r="E50" s="19"/>
      <c r="F50" s="27"/>
      <c r="G50" s="27"/>
    </row>
    <row r="51" spans="1:7" s="9" customFormat="1" ht="12.75" customHeight="1">
      <c r="A51" s="37" t="s">
        <v>311</v>
      </c>
      <c r="B51" s="29"/>
      <c r="C51" s="29" t="s">
        <v>312</v>
      </c>
      <c r="D51" s="29"/>
      <c r="E51" s="38"/>
      <c r="F51" s="39"/>
      <c r="G51" s="39"/>
    </row>
    <row r="52" spans="1:7" s="9" customFormat="1" ht="12.75" customHeight="1">
      <c r="A52" s="31" t="s">
        <v>313</v>
      </c>
      <c r="B52" s="29"/>
      <c r="C52" s="29" t="s">
        <v>314</v>
      </c>
      <c r="D52" s="30"/>
      <c r="E52" s="40"/>
      <c r="F52" s="27"/>
      <c r="G52" s="27"/>
    </row>
    <row r="53" spans="1:7" s="9" customFormat="1" ht="12.75" customHeight="1">
      <c r="A53" s="31" t="s">
        <v>315</v>
      </c>
      <c r="B53" s="29"/>
      <c r="C53" s="257" t="s">
        <v>316</v>
      </c>
      <c r="D53" s="257"/>
      <c r="E53" s="40"/>
      <c r="F53" s="27">
        <v>167.32</v>
      </c>
      <c r="G53" s="27">
        <v>103</v>
      </c>
    </row>
    <row r="54" spans="1:7" s="9" customFormat="1" ht="12.75" customHeight="1">
      <c r="A54" s="31" t="s">
        <v>317</v>
      </c>
      <c r="B54" s="29"/>
      <c r="C54" s="29" t="s">
        <v>318</v>
      </c>
      <c r="D54" s="30"/>
      <c r="E54" s="40"/>
      <c r="F54" s="27">
        <v>11891.55</v>
      </c>
      <c r="G54" s="27">
        <v>10992</v>
      </c>
    </row>
    <row r="55" spans="1:7" s="9" customFormat="1" ht="12.75" customHeight="1">
      <c r="A55" s="31" t="s">
        <v>319</v>
      </c>
      <c r="B55" s="29"/>
      <c r="C55" s="29" t="s">
        <v>320</v>
      </c>
      <c r="D55" s="30"/>
      <c r="E55" s="19"/>
      <c r="F55" s="27">
        <v>193.9</v>
      </c>
      <c r="G55" s="27">
        <v>171.66</v>
      </c>
    </row>
    <row r="56" spans="1:7" s="9" customFormat="1" ht="12.75" customHeight="1">
      <c r="A56" s="31" t="s">
        <v>300</v>
      </c>
      <c r="B56" s="29" t="s">
        <v>321</v>
      </c>
      <c r="C56" s="29"/>
      <c r="D56" s="30"/>
      <c r="E56" s="40"/>
      <c r="F56" s="27"/>
      <c r="G56" s="27"/>
    </row>
    <row r="57" spans="1:7" s="9" customFormat="1" ht="12.75" customHeight="1">
      <c r="A57" s="31" t="s">
        <v>322</v>
      </c>
      <c r="B57" s="29" t="s">
        <v>323</v>
      </c>
      <c r="C57" s="29"/>
      <c r="D57" s="30"/>
      <c r="E57" s="19"/>
      <c r="F57" s="27">
        <v>80.69</v>
      </c>
      <c r="G57" s="27">
        <v>54.52</v>
      </c>
    </row>
    <row r="58" spans="1:8" s="11" customFormat="1" ht="12.75" customHeight="1">
      <c r="A58" s="14"/>
      <c r="B58" s="41" t="s">
        <v>324</v>
      </c>
      <c r="C58" s="41"/>
      <c r="D58" s="42"/>
      <c r="E58" s="42"/>
      <c r="F58" s="20">
        <f>SUM(F20+F41)</f>
        <v>381014.86999999994</v>
      </c>
      <c r="G58" s="20">
        <f>SUM(G20+G41)</f>
        <v>454899.49</v>
      </c>
      <c r="H58" s="43">
        <f>SUM(F94-F58)</f>
        <v>5.820766091346741E-11</v>
      </c>
    </row>
    <row r="59" spans="1:7" s="9" customFormat="1" ht="12.75" customHeight="1">
      <c r="A59" s="16" t="s">
        <v>325</v>
      </c>
      <c r="B59" s="17" t="s">
        <v>326</v>
      </c>
      <c r="C59" s="17"/>
      <c r="D59" s="18"/>
      <c r="E59" s="19"/>
      <c r="F59" s="20">
        <f>SUM(F60:F63)</f>
        <v>368529.61</v>
      </c>
      <c r="G59" s="20">
        <f>SUM(G60:G63)</f>
        <v>443804.5</v>
      </c>
    </row>
    <row r="60" spans="1:7" s="9" customFormat="1" ht="12.75" customHeight="1">
      <c r="A60" s="21" t="s">
        <v>294</v>
      </c>
      <c r="B60" s="22" t="s">
        <v>327</v>
      </c>
      <c r="C60" s="22"/>
      <c r="D60" s="19"/>
      <c r="E60" s="19"/>
      <c r="F60" s="27">
        <v>215.38</v>
      </c>
      <c r="G60" s="27">
        <v>260.61</v>
      </c>
    </row>
    <row r="61" spans="1:7" s="9" customFormat="1" ht="12.75" customHeight="1">
      <c r="A61" s="21" t="s">
        <v>296</v>
      </c>
      <c r="B61" s="22" t="s">
        <v>328</v>
      </c>
      <c r="C61" s="22"/>
      <c r="D61" s="19"/>
      <c r="E61" s="19"/>
      <c r="F61" s="27">
        <v>92741.49</v>
      </c>
      <c r="G61" s="27">
        <v>108714.17</v>
      </c>
    </row>
    <row r="62" spans="1:7" s="9" customFormat="1" ht="12.75" customHeight="1">
      <c r="A62" s="21" t="s">
        <v>298</v>
      </c>
      <c r="B62" s="258" t="s">
        <v>329</v>
      </c>
      <c r="C62" s="259"/>
      <c r="D62" s="259"/>
      <c r="E62" s="19"/>
      <c r="F62" s="27">
        <v>275492.05</v>
      </c>
      <c r="G62" s="27">
        <v>334775.2</v>
      </c>
    </row>
    <row r="63" spans="1:7" s="9" customFormat="1" ht="12.75" customHeight="1">
      <c r="A63" s="21" t="s">
        <v>330</v>
      </c>
      <c r="B63" s="22" t="s">
        <v>331</v>
      </c>
      <c r="C63" s="22"/>
      <c r="D63" s="19"/>
      <c r="E63" s="19"/>
      <c r="F63" s="27">
        <v>80.69</v>
      </c>
      <c r="G63" s="27">
        <v>54.52</v>
      </c>
    </row>
    <row r="64" spans="1:7" s="9" customFormat="1" ht="12.75" customHeight="1">
      <c r="A64" s="16" t="s">
        <v>332</v>
      </c>
      <c r="B64" s="17" t="s">
        <v>333</v>
      </c>
      <c r="C64" s="17"/>
      <c r="D64" s="18"/>
      <c r="E64" s="19"/>
      <c r="F64" s="20">
        <f>SUM(F65+F69)</f>
        <v>12317.94</v>
      </c>
      <c r="G64" s="20">
        <f>SUM(G65+G69)</f>
        <v>11159.41</v>
      </c>
    </row>
    <row r="65" spans="1:7" s="9" customFormat="1" ht="12.75" customHeight="1">
      <c r="A65" s="21" t="s">
        <v>294</v>
      </c>
      <c r="B65" s="22" t="s">
        <v>334</v>
      </c>
      <c r="C65" s="22"/>
      <c r="D65" s="19"/>
      <c r="E65" s="19"/>
      <c r="F65" s="25">
        <f>SUM(F66:F68)</f>
        <v>0</v>
      </c>
      <c r="G65" s="25">
        <f>SUM(G66:G68)</f>
        <v>0</v>
      </c>
    </row>
    <row r="66" spans="1:7" s="9" customFormat="1" ht="12">
      <c r="A66" s="21" t="s">
        <v>305</v>
      </c>
      <c r="B66" s="23"/>
      <c r="C66" s="22" t="s">
        <v>335</v>
      </c>
      <c r="D66" s="24"/>
      <c r="E66" s="40"/>
      <c r="F66" s="27"/>
      <c r="G66" s="27"/>
    </row>
    <row r="67" spans="1:7" s="9" customFormat="1" ht="12.75" customHeight="1">
      <c r="A67" s="21" t="s">
        <v>306</v>
      </c>
      <c r="B67" s="22"/>
      <c r="C67" s="22" t="s">
        <v>336</v>
      </c>
      <c r="D67" s="19"/>
      <c r="E67" s="19"/>
      <c r="F67" s="27"/>
      <c r="G67" s="27"/>
    </row>
    <row r="68" spans="1:7" s="9" customFormat="1" ht="12.75" customHeight="1">
      <c r="A68" s="21" t="s">
        <v>393</v>
      </c>
      <c r="B68" s="22"/>
      <c r="C68" s="22" t="s">
        <v>338</v>
      </c>
      <c r="D68" s="19"/>
      <c r="E68" s="44"/>
      <c r="F68" s="27"/>
      <c r="G68" s="27"/>
    </row>
    <row r="69" spans="1:7" s="13" customFormat="1" ht="12.75" customHeight="1">
      <c r="A69" s="31" t="s">
        <v>296</v>
      </c>
      <c r="B69" s="29" t="s">
        <v>339</v>
      </c>
      <c r="C69" s="29"/>
      <c r="D69" s="30"/>
      <c r="E69" s="30"/>
      <c r="F69" s="25">
        <f>SUM(F70:F83)</f>
        <v>12317.94</v>
      </c>
      <c r="G69" s="25">
        <f>SUM(G70:G83)</f>
        <v>11159.41</v>
      </c>
    </row>
    <row r="70" spans="1:7" s="9" customFormat="1" ht="12.75" customHeight="1">
      <c r="A70" s="21" t="s">
        <v>340</v>
      </c>
      <c r="B70" s="22"/>
      <c r="C70" s="22" t="s">
        <v>341</v>
      </c>
      <c r="D70" s="19"/>
      <c r="E70" s="19"/>
      <c r="F70" s="27"/>
      <c r="G70" s="27"/>
    </row>
    <row r="71" spans="1:7" s="9" customFormat="1" ht="12.75" customHeight="1">
      <c r="A71" s="21" t="s">
        <v>342</v>
      </c>
      <c r="B71" s="23"/>
      <c r="C71" s="22" t="s">
        <v>343</v>
      </c>
      <c r="D71" s="24"/>
      <c r="E71" s="40"/>
      <c r="F71" s="27"/>
      <c r="G71" s="27"/>
    </row>
    <row r="72" spans="1:7" s="9" customFormat="1" ht="12">
      <c r="A72" s="21" t="s">
        <v>344</v>
      </c>
      <c r="B72" s="23"/>
      <c r="C72" s="22" t="s">
        <v>345</v>
      </c>
      <c r="D72" s="24"/>
      <c r="E72" s="40"/>
      <c r="F72" s="27"/>
      <c r="G72" s="27"/>
    </row>
    <row r="73" spans="1:7" s="9" customFormat="1" ht="12">
      <c r="A73" s="21" t="s">
        <v>346</v>
      </c>
      <c r="B73" s="29"/>
      <c r="C73" s="29" t="s">
        <v>347</v>
      </c>
      <c r="D73" s="30"/>
      <c r="E73" s="40"/>
      <c r="F73" s="27"/>
      <c r="G73" s="27"/>
    </row>
    <row r="74" spans="1:7" s="9" customFormat="1" ht="12">
      <c r="A74" s="21" t="s">
        <v>348</v>
      </c>
      <c r="B74" s="22"/>
      <c r="C74" s="22" t="s">
        <v>349</v>
      </c>
      <c r="D74" s="19"/>
      <c r="E74" s="40"/>
      <c r="F74" s="27"/>
      <c r="G74" s="27"/>
    </row>
    <row r="75" spans="1:7" s="9" customFormat="1" ht="12.75" customHeight="1">
      <c r="A75" s="21" t="s">
        <v>350</v>
      </c>
      <c r="B75" s="29"/>
      <c r="C75" s="29" t="s">
        <v>351</v>
      </c>
      <c r="D75" s="30"/>
      <c r="E75" s="19"/>
      <c r="F75" s="27"/>
      <c r="G75" s="27"/>
    </row>
    <row r="76" spans="1:7" s="9" customFormat="1" ht="12.75" customHeight="1">
      <c r="A76" s="31" t="s">
        <v>394</v>
      </c>
      <c r="B76" s="29"/>
      <c r="C76" s="29"/>
      <c r="D76" s="30" t="s">
        <v>395</v>
      </c>
      <c r="E76" s="40"/>
      <c r="F76" s="27"/>
      <c r="G76" s="27"/>
    </row>
    <row r="77" spans="1:7" s="9" customFormat="1" ht="12.75" customHeight="1">
      <c r="A77" s="31" t="s">
        <v>396</v>
      </c>
      <c r="B77" s="29"/>
      <c r="C77" s="29"/>
      <c r="D77" s="30" t="s">
        <v>397</v>
      </c>
      <c r="E77" s="26"/>
      <c r="F77" s="27"/>
      <c r="G77" s="27">
        <v>51.5</v>
      </c>
    </row>
    <row r="78" spans="1:7" s="9" customFormat="1" ht="12.75" customHeight="1">
      <c r="A78" s="31" t="s">
        <v>352</v>
      </c>
      <c r="B78" s="29"/>
      <c r="C78" s="29" t="s">
        <v>353</v>
      </c>
      <c r="D78" s="30"/>
      <c r="E78" s="26"/>
      <c r="F78" s="27"/>
      <c r="G78" s="27"/>
    </row>
    <row r="79" spans="1:7" s="9" customFormat="1" ht="12.75" customHeight="1">
      <c r="A79" s="31" t="s">
        <v>354</v>
      </c>
      <c r="B79" s="45"/>
      <c r="C79" s="29" t="s">
        <v>355</v>
      </c>
      <c r="D79" s="46"/>
      <c r="E79" s="40"/>
      <c r="F79" s="27"/>
      <c r="G79" s="27"/>
    </row>
    <row r="80" spans="1:7" s="9" customFormat="1" ht="12.75" customHeight="1">
      <c r="A80" s="31" t="s">
        <v>385</v>
      </c>
      <c r="B80" s="22"/>
      <c r="C80" s="22" t="s">
        <v>356</v>
      </c>
      <c r="D80" s="19"/>
      <c r="E80" s="40"/>
      <c r="F80" s="27">
        <v>810.15</v>
      </c>
      <c r="G80" s="27">
        <v>920.29</v>
      </c>
    </row>
    <row r="81" spans="1:7" s="9" customFormat="1" ht="12.75" customHeight="1">
      <c r="A81" s="31" t="s">
        <v>357</v>
      </c>
      <c r="B81" s="22"/>
      <c r="C81" s="22" t="s">
        <v>398</v>
      </c>
      <c r="D81" s="19"/>
      <c r="E81" s="40"/>
      <c r="F81" s="27"/>
      <c r="G81" s="27">
        <v>72.21</v>
      </c>
    </row>
    <row r="82" spans="1:7" s="9" customFormat="1" ht="12.75" customHeight="1">
      <c r="A82" s="21" t="s">
        <v>359</v>
      </c>
      <c r="B82" s="29"/>
      <c r="C82" s="29" t="s">
        <v>358</v>
      </c>
      <c r="D82" s="30"/>
      <c r="E82" s="40"/>
      <c r="F82" s="27">
        <v>11507.79</v>
      </c>
      <c r="G82" s="27">
        <v>10115.1</v>
      </c>
    </row>
    <row r="83" spans="1:7" s="9" customFormat="1" ht="12.75" customHeight="1">
      <c r="A83" s="21" t="s">
        <v>399</v>
      </c>
      <c r="B83" s="22"/>
      <c r="C83" s="22" t="s">
        <v>360</v>
      </c>
      <c r="D83" s="19"/>
      <c r="E83" s="44"/>
      <c r="F83" s="27"/>
      <c r="G83" s="27">
        <v>0.31</v>
      </c>
    </row>
    <row r="84" spans="1:7" s="9" customFormat="1" ht="12.75" customHeight="1">
      <c r="A84" s="16" t="s">
        <v>361</v>
      </c>
      <c r="B84" s="17" t="s">
        <v>362</v>
      </c>
      <c r="C84" s="17"/>
      <c r="D84" s="18"/>
      <c r="E84" s="44"/>
      <c r="F84" s="20">
        <f>SUM(F85+F86+F90)</f>
        <v>167.32</v>
      </c>
      <c r="G84" s="20">
        <f>SUM(G85+G86+G90)</f>
        <v>-64.41999999999996</v>
      </c>
    </row>
    <row r="85" spans="1:7" s="9" customFormat="1" ht="12.75" customHeight="1">
      <c r="A85" s="21" t="s">
        <v>294</v>
      </c>
      <c r="B85" s="22" t="s">
        <v>400</v>
      </c>
      <c r="C85" s="22"/>
      <c r="D85" s="19"/>
      <c r="E85" s="44"/>
      <c r="F85" s="27"/>
      <c r="G85" s="27"/>
    </row>
    <row r="86" spans="1:7" s="9" customFormat="1" ht="12.75" customHeight="1">
      <c r="A86" s="21" t="s">
        <v>296</v>
      </c>
      <c r="B86" s="22" t="s">
        <v>363</v>
      </c>
      <c r="C86" s="22"/>
      <c r="D86" s="19"/>
      <c r="E86" s="19"/>
      <c r="F86" s="27"/>
      <c r="G86" s="27"/>
    </row>
    <row r="87" spans="1:7" s="9" customFormat="1" ht="12.75" customHeight="1">
      <c r="A87" s="21" t="s">
        <v>340</v>
      </c>
      <c r="B87" s="22"/>
      <c r="C87" s="22" t="s">
        <v>401</v>
      </c>
      <c r="D87" s="19"/>
      <c r="E87" s="19"/>
      <c r="F87" s="27"/>
      <c r="G87" s="27"/>
    </row>
    <row r="88" spans="1:7" s="9" customFormat="1" ht="12.75" customHeight="1">
      <c r="A88" s="21" t="s">
        <v>342</v>
      </c>
      <c r="B88" s="22"/>
      <c r="C88" s="22" t="s">
        <v>402</v>
      </c>
      <c r="D88" s="19"/>
      <c r="E88" s="19"/>
      <c r="F88" s="27"/>
      <c r="G88" s="27"/>
    </row>
    <row r="89" spans="1:7" s="9" customFormat="1" ht="12.75" customHeight="1">
      <c r="A89" s="31" t="s">
        <v>298</v>
      </c>
      <c r="B89" s="29" t="s">
        <v>364</v>
      </c>
      <c r="C89" s="29"/>
      <c r="D89" s="30"/>
      <c r="E89" s="19"/>
      <c r="F89" s="27"/>
      <c r="G89" s="27"/>
    </row>
    <row r="90" spans="1:7" s="9" customFormat="1" ht="12.75" customHeight="1">
      <c r="A90" s="21" t="s">
        <v>300</v>
      </c>
      <c r="B90" s="22" t="s">
        <v>365</v>
      </c>
      <c r="C90" s="22"/>
      <c r="D90" s="19"/>
      <c r="E90" s="19"/>
      <c r="F90" s="25">
        <f>SUM(F91:F92)</f>
        <v>167.32</v>
      </c>
      <c r="G90" s="25">
        <f>SUM(G91:G92)</f>
        <v>-64.41999999999996</v>
      </c>
    </row>
    <row r="91" spans="1:7" s="9" customFormat="1" ht="12.75" customHeight="1">
      <c r="A91" s="21" t="s">
        <v>403</v>
      </c>
      <c r="B91" s="17"/>
      <c r="C91" s="22" t="s">
        <v>366</v>
      </c>
      <c r="D91" s="18"/>
      <c r="E91" s="26"/>
      <c r="F91" s="27">
        <v>231.73</v>
      </c>
      <c r="G91" s="27">
        <v>-743.29</v>
      </c>
    </row>
    <row r="92" spans="1:7" s="9" customFormat="1" ht="12.75" customHeight="1">
      <c r="A92" s="21" t="s">
        <v>404</v>
      </c>
      <c r="B92" s="17"/>
      <c r="C92" s="22" t="s">
        <v>367</v>
      </c>
      <c r="D92" s="18"/>
      <c r="E92" s="26"/>
      <c r="F92" s="27">
        <v>-64.41</v>
      </c>
      <c r="G92" s="27">
        <v>678.87</v>
      </c>
    </row>
    <row r="93" spans="1:7" s="9" customFormat="1" ht="12.75" customHeight="1">
      <c r="A93" s="16" t="s">
        <v>405</v>
      </c>
      <c r="B93" s="17" t="s">
        <v>406</v>
      </c>
      <c r="C93" s="18"/>
      <c r="D93" s="18"/>
      <c r="E93" s="26"/>
      <c r="F93" s="27"/>
      <c r="G93" s="27"/>
    </row>
    <row r="94" spans="1:7" s="9" customFormat="1" ht="25.5" customHeight="1">
      <c r="A94" s="14"/>
      <c r="B94" s="260" t="s">
        <v>0</v>
      </c>
      <c r="C94" s="260"/>
      <c r="D94" s="260"/>
      <c r="E94" s="42"/>
      <c r="F94" s="20">
        <f>SUM(F59+F64+F84)</f>
        <v>381014.87</v>
      </c>
      <c r="G94" s="20">
        <f>SUM(G59+G64+G84)</f>
        <v>454899.49</v>
      </c>
    </row>
    <row r="95" spans="1:7" s="9" customFormat="1" ht="12">
      <c r="A95" s="47"/>
      <c r="B95" s="48"/>
      <c r="C95" s="48"/>
      <c r="D95" s="48"/>
      <c r="E95" s="48"/>
      <c r="F95" s="1"/>
      <c r="G95" s="1"/>
    </row>
    <row r="96" spans="1:7" s="9" customFormat="1" ht="12.75" customHeight="1">
      <c r="A96" s="261" t="s">
        <v>137</v>
      </c>
      <c r="B96" s="261"/>
      <c r="C96" s="261"/>
      <c r="D96" s="261"/>
      <c r="E96" s="261"/>
      <c r="F96" s="256" t="s">
        <v>180</v>
      </c>
      <c r="G96" s="256"/>
    </row>
    <row r="97" spans="1:7" s="9" customFormat="1" ht="12">
      <c r="A97" s="251" t="s">
        <v>186</v>
      </c>
      <c r="B97" s="251"/>
      <c r="C97" s="251"/>
      <c r="D97" s="251"/>
      <c r="E97" s="251"/>
      <c r="F97" s="252" t="s">
        <v>368</v>
      </c>
      <c r="G97" s="252"/>
    </row>
    <row r="98" spans="1:7" s="9" customFormat="1" ht="12">
      <c r="A98" s="255" t="s">
        <v>185</v>
      </c>
      <c r="B98" s="255"/>
      <c r="C98" s="255"/>
      <c r="D98" s="255"/>
      <c r="E98" s="50"/>
      <c r="F98" s="12"/>
      <c r="G98" s="12"/>
    </row>
    <row r="99" spans="1:7" s="9" customFormat="1" ht="12">
      <c r="A99" s="49"/>
      <c r="B99" s="49"/>
      <c r="C99" s="49"/>
      <c r="D99" s="49"/>
      <c r="E99" s="50"/>
      <c r="F99" s="12"/>
      <c r="G99" s="12"/>
    </row>
    <row r="100" spans="1:7" s="9" customFormat="1" ht="12">
      <c r="A100" s="271" t="s">
        <v>415</v>
      </c>
      <c r="B100" s="271"/>
      <c r="C100" s="271"/>
      <c r="D100" s="271"/>
      <c r="E100" s="271"/>
      <c r="F100" s="272" t="s">
        <v>416</v>
      </c>
      <c r="G100" s="272"/>
    </row>
    <row r="101" spans="1:7" s="9" customFormat="1" ht="12.75" customHeight="1">
      <c r="A101" s="266" t="s">
        <v>187</v>
      </c>
      <c r="B101" s="266"/>
      <c r="C101" s="266"/>
      <c r="D101" s="266"/>
      <c r="E101" s="266"/>
      <c r="F101" s="262" t="s">
        <v>368</v>
      </c>
      <c r="G101" s="262"/>
    </row>
    <row r="102" s="9" customFormat="1" ht="12">
      <c r="E102" s="1"/>
    </row>
    <row r="103" s="9" customFormat="1" ht="12">
      <c r="E103" s="1"/>
    </row>
    <row r="104" s="9" customFormat="1" ht="12">
      <c r="E104" s="1"/>
    </row>
    <row r="105" s="9" customFormat="1" ht="12">
      <c r="E105" s="1"/>
    </row>
    <row r="106" s="9" customFormat="1" ht="12">
      <c r="E106" s="1"/>
    </row>
    <row r="107" s="9" customFormat="1" ht="12">
      <c r="E107" s="1"/>
    </row>
    <row r="108" s="9" customFormat="1" ht="12">
      <c r="E108" s="1"/>
    </row>
    <row r="109" s="9" customFormat="1" ht="12">
      <c r="E109" s="1"/>
    </row>
    <row r="110" s="9" customFormat="1" ht="12">
      <c r="E110" s="1"/>
    </row>
    <row r="111" s="9" customFormat="1" ht="12">
      <c r="E111" s="1"/>
    </row>
    <row r="112" s="9" customFormat="1" ht="12">
      <c r="E112" s="1"/>
    </row>
    <row r="113" s="9" customFormat="1" ht="12">
      <c r="E113" s="1"/>
    </row>
    <row r="114" s="9" customFormat="1" ht="12">
      <c r="E114" s="1"/>
    </row>
    <row r="115" s="9" customFormat="1" ht="12">
      <c r="E115" s="1"/>
    </row>
    <row r="116" s="9" customFormat="1" ht="12">
      <c r="E116" s="1"/>
    </row>
    <row r="117" s="9" customFormat="1" ht="12">
      <c r="E117" s="1"/>
    </row>
    <row r="118" s="9" customFormat="1" ht="12">
      <c r="E118" s="1"/>
    </row>
    <row r="119" s="9" customFormat="1" ht="12">
      <c r="E119" s="1"/>
    </row>
    <row r="120" s="9" customFormat="1" ht="12">
      <c r="E120" s="1"/>
    </row>
    <row r="121" s="9" customFormat="1" ht="12">
      <c r="E121" s="1"/>
    </row>
    <row r="122" s="9" customFormat="1" ht="12">
      <c r="E122" s="1"/>
    </row>
  </sheetData>
  <sheetProtection/>
  <mergeCells count="27"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984251968503937" right="0.1968503937007874" top="0.7874015748031497" bottom="0.7874015748031497" header="0" footer="0"/>
  <pageSetup horizontalDpi="600" verticalDpi="600" orientation="portrait" paperSize="9" scale="85" r:id="rId1"/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M64"/>
  <sheetViews>
    <sheetView zoomScalePageLayoutView="0" workbookViewId="0" topLeftCell="A1">
      <selection activeCell="C35" sqref="C35:F35"/>
    </sheetView>
  </sheetViews>
  <sheetFormatPr defaultColWidth="9.140625" defaultRowHeight="12.75"/>
  <cols>
    <col min="1" max="1" width="8.00390625" style="225" customWidth="1"/>
    <col min="2" max="2" width="1.57421875" style="225" hidden="1" customWidth="1"/>
    <col min="3" max="3" width="30.140625" style="225" customWidth="1"/>
    <col min="4" max="4" width="18.28125" style="225" customWidth="1"/>
    <col min="5" max="5" width="0" style="225" hidden="1" customWidth="1"/>
    <col min="6" max="6" width="11.7109375" style="225" customWidth="1"/>
    <col min="7" max="7" width="13.8515625" style="225" customWidth="1"/>
    <col min="8" max="9" width="13.140625" style="225" customWidth="1"/>
    <col min="10" max="12" width="9.140625" style="225" customWidth="1"/>
    <col min="13" max="13" width="14.00390625" style="225" customWidth="1"/>
    <col min="14" max="16384" width="9.140625" style="225" customWidth="1"/>
  </cols>
  <sheetData>
    <row r="1" spans="7:8" ht="12">
      <c r="G1" s="226"/>
      <c r="H1" s="226"/>
    </row>
    <row r="2" spans="4:7" ht="12">
      <c r="D2" s="227"/>
      <c r="G2" s="225" t="s">
        <v>1</v>
      </c>
    </row>
    <row r="3" ht="12">
      <c r="G3" s="225" t="s">
        <v>219</v>
      </c>
    </row>
    <row r="5" spans="1:9" ht="12">
      <c r="A5" s="299" t="s">
        <v>235</v>
      </c>
      <c r="B5" s="302"/>
      <c r="C5" s="302"/>
      <c r="D5" s="302"/>
      <c r="E5" s="302"/>
      <c r="F5" s="302"/>
      <c r="G5" s="302"/>
      <c r="H5" s="302"/>
      <c r="I5" s="302"/>
    </row>
    <row r="6" spans="1:9" ht="12">
      <c r="A6" s="299" t="s">
        <v>2</v>
      </c>
      <c r="B6" s="302"/>
      <c r="C6" s="302"/>
      <c r="D6" s="302"/>
      <c r="E6" s="302"/>
      <c r="F6" s="302"/>
      <c r="G6" s="302"/>
      <c r="H6" s="302"/>
      <c r="I6" s="302"/>
    </row>
    <row r="7" spans="1:9" ht="12">
      <c r="A7" s="299" t="s">
        <v>177</v>
      </c>
      <c r="B7" s="300"/>
      <c r="C7" s="300"/>
      <c r="D7" s="300"/>
      <c r="E7" s="300"/>
      <c r="F7" s="300"/>
      <c r="G7" s="300"/>
      <c r="H7" s="300"/>
      <c r="I7" s="300"/>
    </row>
    <row r="8" spans="1:9" ht="12">
      <c r="A8" s="301" t="s">
        <v>284</v>
      </c>
      <c r="B8" s="302"/>
      <c r="C8" s="302"/>
      <c r="D8" s="302"/>
      <c r="E8" s="302"/>
      <c r="F8" s="302"/>
      <c r="G8" s="302"/>
      <c r="H8" s="302"/>
      <c r="I8" s="302"/>
    </row>
    <row r="9" spans="1:9" ht="12">
      <c r="A9" s="301" t="s">
        <v>169</v>
      </c>
      <c r="B9" s="302"/>
      <c r="C9" s="302"/>
      <c r="D9" s="302"/>
      <c r="E9" s="302"/>
      <c r="F9" s="302"/>
      <c r="G9" s="302"/>
      <c r="H9" s="302"/>
      <c r="I9" s="302"/>
    </row>
    <row r="10" spans="1:9" ht="12">
      <c r="A10" s="301" t="s">
        <v>236</v>
      </c>
      <c r="B10" s="302"/>
      <c r="C10" s="302"/>
      <c r="D10" s="302"/>
      <c r="E10" s="302"/>
      <c r="F10" s="302"/>
      <c r="G10" s="302"/>
      <c r="H10" s="302"/>
      <c r="I10" s="302"/>
    </row>
    <row r="11" spans="1:9" ht="12">
      <c r="A11" s="301" t="s">
        <v>237</v>
      </c>
      <c r="B11" s="302"/>
      <c r="C11" s="302"/>
      <c r="D11" s="302"/>
      <c r="E11" s="302"/>
      <c r="F11" s="302"/>
      <c r="G11" s="302"/>
      <c r="H11" s="302"/>
      <c r="I11" s="302"/>
    </row>
    <row r="12" spans="1:9" ht="12">
      <c r="A12" s="306"/>
      <c r="B12" s="302"/>
      <c r="C12" s="302"/>
      <c r="D12" s="302"/>
      <c r="E12" s="302"/>
      <c r="F12" s="302"/>
      <c r="G12" s="302"/>
      <c r="H12" s="302"/>
      <c r="I12" s="302"/>
    </row>
    <row r="13" spans="1:9" ht="12">
      <c r="A13" s="299" t="s">
        <v>3</v>
      </c>
      <c r="B13" s="300"/>
      <c r="C13" s="300"/>
      <c r="D13" s="300"/>
      <c r="E13" s="300"/>
      <c r="F13" s="300"/>
      <c r="G13" s="300"/>
      <c r="H13" s="300"/>
      <c r="I13" s="300"/>
    </row>
    <row r="14" spans="1:9" ht="12">
      <c r="A14" s="301"/>
      <c r="B14" s="302"/>
      <c r="C14" s="302"/>
      <c r="D14" s="302"/>
      <c r="E14" s="302"/>
      <c r="F14" s="302"/>
      <c r="G14" s="302"/>
      <c r="H14" s="302"/>
      <c r="I14" s="302"/>
    </row>
    <row r="15" spans="1:9" ht="12">
      <c r="A15" s="299" t="s">
        <v>414</v>
      </c>
      <c r="B15" s="300"/>
      <c r="C15" s="300"/>
      <c r="D15" s="300"/>
      <c r="E15" s="300"/>
      <c r="F15" s="300"/>
      <c r="G15" s="300"/>
      <c r="H15" s="300"/>
      <c r="I15" s="300"/>
    </row>
    <row r="16" spans="1:9" ht="12">
      <c r="A16" s="228"/>
      <c r="B16" s="226"/>
      <c r="C16" s="226"/>
      <c r="D16" s="226"/>
      <c r="E16" s="226"/>
      <c r="F16" s="226"/>
      <c r="G16" s="226"/>
      <c r="H16" s="226"/>
      <c r="I16" s="226"/>
    </row>
    <row r="17" spans="1:9" ht="12">
      <c r="A17" s="301" t="s">
        <v>417</v>
      </c>
      <c r="B17" s="302"/>
      <c r="C17" s="302"/>
      <c r="D17" s="302"/>
      <c r="E17" s="302"/>
      <c r="F17" s="302"/>
      <c r="G17" s="302"/>
      <c r="H17" s="302"/>
      <c r="I17" s="302"/>
    </row>
    <row r="18" spans="1:9" ht="12">
      <c r="A18" s="301" t="s">
        <v>287</v>
      </c>
      <c r="B18" s="302"/>
      <c r="C18" s="302"/>
      <c r="D18" s="302"/>
      <c r="E18" s="302"/>
      <c r="F18" s="302"/>
      <c r="G18" s="302"/>
      <c r="H18" s="302"/>
      <c r="I18" s="302"/>
    </row>
    <row r="19" spans="1:9" ht="12">
      <c r="A19" s="303" t="s">
        <v>408</v>
      </c>
      <c r="B19" s="302"/>
      <c r="C19" s="302"/>
      <c r="D19" s="302"/>
      <c r="E19" s="302"/>
      <c r="F19" s="302"/>
      <c r="G19" s="302"/>
      <c r="H19" s="302"/>
      <c r="I19" s="302"/>
    </row>
    <row r="20" spans="1:13" s="230" customFormat="1" ht="49.5" customHeight="1">
      <c r="A20" s="304" t="s">
        <v>215</v>
      </c>
      <c r="B20" s="304"/>
      <c r="C20" s="304" t="s">
        <v>288</v>
      </c>
      <c r="D20" s="305"/>
      <c r="E20" s="305"/>
      <c r="F20" s="305"/>
      <c r="G20" s="229" t="s">
        <v>4</v>
      </c>
      <c r="H20" s="229" t="s">
        <v>5</v>
      </c>
      <c r="I20" s="229" t="s">
        <v>6</v>
      </c>
      <c r="M20" s="229" t="s">
        <v>5</v>
      </c>
    </row>
    <row r="21" spans="1:13" ht="12">
      <c r="A21" s="231" t="s">
        <v>292</v>
      </c>
      <c r="B21" s="232" t="s">
        <v>7</v>
      </c>
      <c r="C21" s="297" t="s">
        <v>7</v>
      </c>
      <c r="D21" s="298"/>
      <c r="E21" s="298"/>
      <c r="F21" s="298"/>
      <c r="G21" s="232"/>
      <c r="H21" s="233">
        <f>SUM(H22+H28)</f>
        <v>207700.15000000002</v>
      </c>
      <c r="I21" s="233">
        <f>SUM(I22+I28)</f>
        <v>146370.79000000004</v>
      </c>
      <c r="M21" s="233">
        <f>SUM(M22+M28)</f>
        <v>551895.46</v>
      </c>
    </row>
    <row r="22" spans="1:13" ht="12">
      <c r="A22" s="234" t="s">
        <v>294</v>
      </c>
      <c r="B22" s="235" t="s">
        <v>8</v>
      </c>
      <c r="C22" s="294" t="s">
        <v>8</v>
      </c>
      <c r="D22" s="294"/>
      <c r="E22" s="294"/>
      <c r="F22" s="294"/>
      <c r="G22" s="235"/>
      <c r="H22" s="236">
        <f>SUM(H23:H26)</f>
        <v>206966.33000000002</v>
      </c>
      <c r="I22" s="236">
        <f>SUM(I23:I26)</f>
        <v>146523.25000000003</v>
      </c>
      <c r="M22" s="236">
        <f>SUM(M23:M26)</f>
        <v>549761.86</v>
      </c>
    </row>
    <row r="23" spans="1:13" ht="12">
      <c r="A23" s="234" t="s">
        <v>171</v>
      </c>
      <c r="B23" s="235" t="s">
        <v>327</v>
      </c>
      <c r="C23" s="294" t="s">
        <v>327</v>
      </c>
      <c r="D23" s="294"/>
      <c r="E23" s="294"/>
      <c r="F23" s="294"/>
      <c r="G23" s="237"/>
      <c r="H23" s="237">
        <v>71857.2</v>
      </c>
      <c r="I23" s="237">
        <v>76183.68</v>
      </c>
      <c r="M23" s="238">
        <v>302554.39</v>
      </c>
    </row>
    <row r="24" spans="1:13" ht="12">
      <c r="A24" s="234" t="s">
        <v>172</v>
      </c>
      <c r="B24" s="239" t="s">
        <v>238</v>
      </c>
      <c r="C24" s="296" t="s">
        <v>238</v>
      </c>
      <c r="D24" s="296"/>
      <c r="E24" s="296"/>
      <c r="F24" s="296"/>
      <c r="G24" s="237"/>
      <c r="H24" s="237">
        <v>75135.56</v>
      </c>
      <c r="I24" s="237">
        <v>48402.01</v>
      </c>
      <c r="M24" s="238">
        <v>167784.77</v>
      </c>
    </row>
    <row r="25" spans="1:13" ht="12">
      <c r="A25" s="234" t="s">
        <v>239</v>
      </c>
      <c r="B25" s="235" t="s">
        <v>240</v>
      </c>
      <c r="C25" s="296" t="s">
        <v>240</v>
      </c>
      <c r="D25" s="296"/>
      <c r="E25" s="296"/>
      <c r="F25" s="296"/>
      <c r="G25" s="237"/>
      <c r="H25" s="238">
        <v>59290.89</v>
      </c>
      <c r="I25" s="238">
        <v>20951.64</v>
      </c>
      <c r="M25" s="238">
        <v>74199.96</v>
      </c>
    </row>
    <row r="26" spans="1:13" ht="12">
      <c r="A26" s="234" t="s">
        <v>32</v>
      </c>
      <c r="B26" s="239" t="s">
        <v>241</v>
      </c>
      <c r="C26" s="296" t="s">
        <v>241</v>
      </c>
      <c r="D26" s="296"/>
      <c r="E26" s="296"/>
      <c r="F26" s="296"/>
      <c r="G26" s="237"/>
      <c r="H26" s="237">
        <v>682.68</v>
      </c>
      <c r="I26" s="237">
        <v>985.92</v>
      </c>
      <c r="M26" s="238">
        <v>5222.74</v>
      </c>
    </row>
    <row r="27" spans="1:13" ht="12">
      <c r="A27" s="234" t="s">
        <v>296</v>
      </c>
      <c r="B27" s="235" t="s">
        <v>9</v>
      </c>
      <c r="C27" s="296" t="s">
        <v>9</v>
      </c>
      <c r="D27" s="296"/>
      <c r="E27" s="296"/>
      <c r="F27" s="296"/>
      <c r="G27" s="235"/>
      <c r="H27" s="238"/>
      <c r="I27" s="238"/>
      <c r="M27" s="238"/>
    </row>
    <row r="28" spans="1:13" ht="12">
      <c r="A28" s="234" t="s">
        <v>298</v>
      </c>
      <c r="B28" s="235" t="s">
        <v>10</v>
      </c>
      <c r="C28" s="296" t="s">
        <v>10</v>
      </c>
      <c r="D28" s="296"/>
      <c r="E28" s="296"/>
      <c r="F28" s="296"/>
      <c r="G28" s="235"/>
      <c r="H28" s="236">
        <f>SUM(H29:H30)</f>
        <v>733.82</v>
      </c>
      <c r="I28" s="236">
        <f>SUM(I29:I30)</f>
        <v>-152.46000000000004</v>
      </c>
      <c r="M28" s="236">
        <f>SUM(M29:M30)</f>
        <v>2133.6</v>
      </c>
    </row>
    <row r="29" spans="1:13" ht="12">
      <c r="A29" s="234" t="s">
        <v>11</v>
      </c>
      <c r="B29" s="239" t="s">
        <v>12</v>
      </c>
      <c r="C29" s="296" t="s">
        <v>12</v>
      </c>
      <c r="D29" s="296"/>
      <c r="E29" s="296"/>
      <c r="F29" s="296"/>
      <c r="G29" s="239"/>
      <c r="H29" s="238">
        <v>768</v>
      </c>
      <c r="I29" s="238">
        <v>618</v>
      </c>
      <c r="M29" s="238">
        <v>2133.6</v>
      </c>
    </row>
    <row r="30" spans="1:13" ht="12">
      <c r="A30" s="234" t="s">
        <v>13</v>
      </c>
      <c r="B30" s="239" t="s">
        <v>14</v>
      </c>
      <c r="C30" s="296" t="s">
        <v>14</v>
      </c>
      <c r="D30" s="296"/>
      <c r="E30" s="296"/>
      <c r="F30" s="296"/>
      <c r="G30" s="239"/>
      <c r="H30" s="238">
        <v>-34.18</v>
      </c>
      <c r="I30" s="238">
        <v>-770.46</v>
      </c>
      <c r="M30" s="238"/>
    </row>
    <row r="31" spans="1:13" ht="12">
      <c r="A31" s="231" t="s">
        <v>301</v>
      </c>
      <c r="B31" s="232" t="s">
        <v>15</v>
      </c>
      <c r="C31" s="297" t="s">
        <v>15</v>
      </c>
      <c r="D31" s="297"/>
      <c r="E31" s="297"/>
      <c r="F31" s="297"/>
      <c r="G31" s="232"/>
      <c r="H31" s="240">
        <f>SUM(H32:H45)</f>
        <v>207468.41999999998</v>
      </c>
      <c r="I31" s="240">
        <f>SUM(I32:I45)</f>
        <v>147114.08000000002</v>
      </c>
      <c r="M31" s="240">
        <f>SUM(M32:M45)</f>
        <v>549761.8600000001</v>
      </c>
    </row>
    <row r="32" spans="1:13" ht="12">
      <c r="A32" s="234" t="s">
        <v>294</v>
      </c>
      <c r="B32" s="235" t="s">
        <v>242</v>
      </c>
      <c r="C32" s="296" t="s">
        <v>243</v>
      </c>
      <c r="D32" s="295"/>
      <c r="E32" s="295"/>
      <c r="F32" s="295"/>
      <c r="G32" s="235"/>
      <c r="H32" s="238">
        <v>105797.3</v>
      </c>
      <c r="I32" s="238">
        <v>99325.18</v>
      </c>
      <c r="M32" s="238">
        <v>331653.26</v>
      </c>
    </row>
    <row r="33" spans="1:13" ht="12">
      <c r="A33" s="234" t="s">
        <v>296</v>
      </c>
      <c r="B33" s="235" t="s">
        <v>33</v>
      </c>
      <c r="C33" s="296" t="s">
        <v>244</v>
      </c>
      <c r="D33" s="295"/>
      <c r="E33" s="295"/>
      <c r="F33" s="295"/>
      <c r="G33" s="235"/>
      <c r="H33" s="238">
        <v>81784.65</v>
      </c>
      <c r="I33" s="238">
        <v>26755.99</v>
      </c>
      <c r="M33" s="238">
        <v>4133.05</v>
      </c>
    </row>
    <row r="34" spans="1:13" ht="12">
      <c r="A34" s="234" t="s">
        <v>298</v>
      </c>
      <c r="B34" s="235" t="s">
        <v>245</v>
      </c>
      <c r="C34" s="296" t="s">
        <v>246</v>
      </c>
      <c r="D34" s="295"/>
      <c r="E34" s="295"/>
      <c r="F34" s="295"/>
      <c r="G34" s="235"/>
      <c r="H34" s="238">
        <v>8227.36</v>
      </c>
      <c r="I34" s="238">
        <v>6230.7</v>
      </c>
      <c r="M34" s="238">
        <v>28835.77</v>
      </c>
    </row>
    <row r="35" spans="1:13" ht="12">
      <c r="A35" s="234" t="s">
        <v>300</v>
      </c>
      <c r="B35" s="235" t="s">
        <v>34</v>
      </c>
      <c r="C35" s="294" t="s">
        <v>247</v>
      </c>
      <c r="D35" s="295"/>
      <c r="E35" s="295"/>
      <c r="F35" s="295"/>
      <c r="G35" s="235"/>
      <c r="H35" s="238"/>
      <c r="I35" s="238"/>
      <c r="M35" s="238">
        <v>660.8</v>
      </c>
    </row>
    <row r="36" spans="1:13" ht="12">
      <c r="A36" s="234" t="s">
        <v>322</v>
      </c>
      <c r="B36" s="235" t="s">
        <v>35</v>
      </c>
      <c r="C36" s="294" t="s">
        <v>248</v>
      </c>
      <c r="D36" s="295"/>
      <c r="E36" s="295"/>
      <c r="F36" s="295"/>
      <c r="G36" s="235"/>
      <c r="H36" s="238"/>
      <c r="I36" s="238"/>
      <c r="M36" s="238"/>
    </row>
    <row r="37" spans="1:13" ht="12">
      <c r="A37" s="234" t="s">
        <v>36</v>
      </c>
      <c r="B37" s="235" t="s">
        <v>37</v>
      </c>
      <c r="C37" s="294" t="s">
        <v>249</v>
      </c>
      <c r="D37" s="295"/>
      <c r="E37" s="295"/>
      <c r="F37" s="295"/>
      <c r="G37" s="235"/>
      <c r="H37" s="238">
        <v>78.15</v>
      </c>
      <c r="I37" s="238">
        <v>144.98</v>
      </c>
      <c r="M37" s="238">
        <v>732</v>
      </c>
    </row>
    <row r="38" spans="1:13" ht="12">
      <c r="A38" s="234" t="s">
        <v>38</v>
      </c>
      <c r="B38" s="235" t="s">
        <v>250</v>
      </c>
      <c r="C38" s="294" t="s">
        <v>251</v>
      </c>
      <c r="D38" s="295"/>
      <c r="E38" s="295"/>
      <c r="F38" s="295"/>
      <c r="G38" s="235"/>
      <c r="H38" s="238">
        <v>1093.31</v>
      </c>
      <c r="I38" s="238"/>
      <c r="M38" s="238"/>
    </row>
    <row r="39" spans="1:13" ht="12">
      <c r="A39" s="234" t="s">
        <v>252</v>
      </c>
      <c r="B39" s="235" t="s">
        <v>16</v>
      </c>
      <c r="C39" s="296" t="s">
        <v>16</v>
      </c>
      <c r="D39" s="295"/>
      <c r="E39" s="295"/>
      <c r="F39" s="295"/>
      <c r="G39" s="235"/>
      <c r="H39" s="238"/>
      <c r="I39" s="238"/>
      <c r="M39" s="238"/>
    </row>
    <row r="40" spans="1:13" ht="12">
      <c r="A40" s="234" t="s">
        <v>253</v>
      </c>
      <c r="B40" s="235" t="s">
        <v>254</v>
      </c>
      <c r="C40" s="294" t="s">
        <v>254</v>
      </c>
      <c r="D40" s="295"/>
      <c r="E40" s="295"/>
      <c r="F40" s="295"/>
      <c r="G40" s="235"/>
      <c r="H40" s="238">
        <v>9531.65</v>
      </c>
      <c r="I40" s="238">
        <v>13133.28</v>
      </c>
      <c r="M40" s="238">
        <v>166958.93</v>
      </c>
    </row>
    <row r="41" spans="1:13" ht="15.75" customHeight="1">
      <c r="A41" s="234" t="s">
        <v>255</v>
      </c>
      <c r="B41" s="235" t="s">
        <v>256</v>
      </c>
      <c r="C41" s="296" t="s">
        <v>17</v>
      </c>
      <c r="D41" s="296"/>
      <c r="E41" s="296"/>
      <c r="F41" s="296"/>
      <c r="G41" s="235"/>
      <c r="H41" s="238"/>
      <c r="I41" s="238"/>
      <c r="M41" s="238"/>
    </row>
    <row r="42" spans="1:13" ht="15.75" customHeight="1">
      <c r="A42" s="234" t="s">
        <v>257</v>
      </c>
      <c r="B42" s="235" t="s">
        <v>258</v>
      </c>
      <c r="C42" s="296" t="s">
        <v>259</v>
      </c>
      <c r="D42" s="295"/>
      <c r="E42" s="295"/>
      <c r="F42" s="295"/>
      <c r="G42" s="235"/>
      <c r="H42" s="238"/>
      <c r="I42" s="238"/>
      <c r="M42" s="238"/>
    </row>
    <row r="43" spans="1:13" ht="12">
      <c r="A43" s="234" t="s">
        <v>260</v>
      </c>
      <c r="B43" s="235" t="s">
        <v>261</v>
      </c>
      <c r="C43" s="296" t="s">
        <v>18</v>
      </c>
      <c r="D43" s="295"/>
      <c r="E43" s="295"/>
      <c r="F43" s="295"/>
      <c r="G43" s="235"/>
      <c r="H43" s="238"/>
      <c r="I43" s="238"/>
      <c r="M43" s="238"/>
    </row>
    <row r="44" spans="1:13" ht="12">
      <c r="A44" s="234" t="s">
        <v>262</v>
      </c>
      <c r="B44" s="235" t="s">
        <v>263</v>
      </c>
      <c r="C44" s="296" t="s">
        <v>264</v>
      </c>
      <c r="D44" s="295"/>
      <c r="E44" s="295"/>
      <c r="F44" s="295"/>
      <c r="G44" s="235"/>
      <c r="H44" s="238">
        <v>956</v>
      </c>
      <c r="I44" s="238">
        <v>1523.95</v>
      </c>
      <c r="M44" s="238">
        <v>16788.05</v>
      </c>
    </row>
    <row r="45" spans="1:13" ht="12">
      <c r="A45" s="234" t="s">
        <v>265</v>
      </c>
      <c r="B45" s="235" t="s">
        <v>39</v>
      </c>
      <c r="C45" s="288" t="s">
        <v>19</v>
      </c>
      <c r="D45" s="289"/>
      <c r="E45" s="289"/>
      <c r="F45" s="290"/>
      <c r="G45" s="235"/>
      <c r="H45" s="238"/>
      <c r="I45" s="238"/>
      <c r="M45" s="238"/>
    </row>
    <row r="46" spans="1:13" ht="12">
      <c r="A46" s="232" t="s">
        <v>302</v>
      </c>
      <c r="B46" s="241" t="s">
        <v>20</v>
      </c>
      <c r="C46" s="281" t="s">
        <v>20</v>
      </c>
      <c r="D46" s="282"/>
      <c r="E46" s="282"/>
      <c r="F46" s="283"/>
      <c r="G46" s="241"/>
      <c r="H46" s="236">
        <f>SUM(H21-H31)</f>
        <v>231.73000000003958</v>
      </c>
      <c r="I46" s="236">
        <f>SUM(I21-I31)</f>
        <v>-743.289999999979</v>
      </c>
      <c r="M46" s="236">
        <f>SUM(M21-M31)</f>
        <v>2133.5999999998603</v>
      </c>
    </row>
    <row r="47" spans="1:13" ht="12">
      <c r="A47" s="232" t="s">
        <v>325</v>
      </c>
      <c r="B47" s="232" t="s">
        <v>21</v>
      </c>
      <c r="C47" s="287" t="s">
        <v>21</v>
      </c>
      <c r="D47" s="282"/>
      <c r="E47" s="282"/>
      <c r="F47" s="283"/>
      <c r="G47" s="232"/>
      <c r="H47" s="240">
        <f>SUM(H48+H49+H50)</f>
        <v>0</v>
      </c>
      <c r="I47" s="240">
        <f>SUM(I48+I49+I50)</f>
        <v>0</v>
      </c>
      <c r="M47" s="240">
        <f>SUM(M48+M49+M50)</f>
        <v>0</v>
      </c>
    </row>
    <row r="48" spans="1:13" ht="12">
      <c r="A48" s="239" t="s">
        <v>266</v>
      </c>
      <c r="B48" s="235" t="s">
        <v>40</v>
      </c>
      <c r="C48" s="288" t="s">
        <v>22</v>
      </c>
      <c r="D48" s="289"/>
      <c r="E48" s="289"/>
      <c r="F48" s="290"/>
      <c r="G48" s="239"/>
      <c r="H48" s="242"/>
      <c r="I48" s="242"/>
      <c r="M48" s="242"/>
    </row>
    <row r="49" spans="1:13" ht="12">
      <c r="A49" s="239" t="s">
        <v>296</v>
      </c>
      <c r="B49" s="235" t="s">
        <v>23</v>
      </c>
      <c r="C49" s="288" t="s">
        <v>23</v>
      </c>
      <c r="D49" s="289"/>
      <c r="E49" s="289"/>
      <c r="F49" s="290"/>
      <c r="G49" s="239"/>
      <c r="H49" s="242"/>
      <c r="I49" s="242"/>
      <c r="M49" s="242"/>
    </row>
    <row r="50" spans="1:13" ht="12">
      <c r="A50" s="239" t="s">
        <v>267</v>
      </c>
      <c r="B50" s="235" t="s">
        <v>41</v>
      </c>
      <c r="C50" s="288" t="s">
        <v>24</v>
      </c>
      <c r="D50" s="289"/>
      <c r="E50" s="289"/>
      <c r="F50" s="290"/>
      <c r="G50" s="239"/>
      <c r="H50" s="242"/>
      <c r="I50" s="242"/>
      <c r="M50" s="242"/>
    </row>
    <row r="51" spans="1:13" ht="12">
      <c r="A51" s="232" t="s">
        <v>332</v>
      </c>
      <c r="B51" s="241" t="s">
        <v>25</v>
      </c>
      <c r="C51" s="281" t="s">
        <v>25</v>
      </c>
      <c r="D51" s="282"/>
      <c r="E51" s="282"/>
      <c r="F51" s="283"/>
      <c r="G51" s="232"/>
      <c r="H51" s="238"/>
      <c r="I51" s="238"/>
      <c r="M51" s="238"/>
    </row>
    <row r="52" spans="1:13" ht="30" customHeight="1">
      <c r="A52" s="232" t="s">
        <v>361</v>
      </c>
      <c r="B52" s="241" t="s">
        <v>26</v>
      </c>
      <c r="C52" s="293" t="s">
        <v>26</v>
      </c>
      <c r="D52" s="285"/>
      <c r="E52" s="285"/>
      <c r="F52" s="286"/>
      <c r="G52" s="232"/>
      <c r="H52" s="238"/>
      <c r="I52" s="238"/>
      <c r="M52" s="238"/>
    </row>
    <row r="53" spans="1:13" ht="12">
      <c r="A53" s="232" t="s">
        <v>405</v>
      </c>
      <c r="B53" s="241" t="s">
        <v>268</v>
      </c>
      <c r="C53" s="281" t="s">
        <v>268</v>
      </c>
      <c r="D53" s="282"/>
      <c r="E53" s="282"/>
      <c r="F53" s="283"/>
      <c r="G53" s="232"/>
      <c r="H53" s="238"/>
      <c r="I53" s="238"/>
      <c r="M53" s="238"/>
    </row>
    <row r="54" spans="1:13" ht="30" customHeight="1">
      <c r="A54" s="232" t="s">
        <v>28</v>
      </c>
      <c r="B54" s="232" t="s">
        <v>27</v>
      </c>
      <c r="C54" s="284" t="s">
        <v>27</v>
      </c>
      <c r="D54" s="285"/>
      <c r="E54" s="285"/>
      <c r="F54" s="286"/>
      <c r="G54" s="232"/>
      <c r="H54" s="238"/>
      <c r="I54" s="238"/>
      <c r="M54" s="238"/>
    </row>
    <row r="55" spans="1:13" ht="12">
      <c r="A55" s="232" t="s">
        <v>294</v>
      </c>
      <c r="B55" s="232" t="s">
        <v>29</v>
      </c>
      <c r="C55" s="287" t="s">
        <v>29</v>
      </c>
      <c r="D55" s="282"/>
      <c r="E55" s="282"/>
      <c r="F55" s="283"/>
      <c r="G55" s="232"/>
      <c r="H55" s="238"/>
      <c r="I55" s="238"/>
      <c r="M55" s="238"/>
    </row>
    <row r="56" spans="1:13" ht="12">
      <c r="A56" s="232" t="s">
        <v>269</v>
      </c>
      <c r="B56" s="241" t="s">
        <v>30</v>
      </c>
      <c r="C56" s="281" t="s">
        <v>30</v>
      </c>
      <c r="D56" s="282"/>
      <c r="E56" s="282"/>
      <c r="F56" s="283"/>
      <c r="G56" s="232"/>
      <c r="H56" s="233">
        <f>SUM(H46+H47)</f>
        <v>231.73000000003958</v>
      </c>
      <c r="I56" s="233">
        <f>SUM(I46+I47)</f>
        <v>-743.289999999979</v>
      </c>
      <c r="M56" s="238"/>
    </row>
    <row r="57" spans="1:13" ht="12">
      <c r="A57" s="239" t="s">
        <v>294</v>
      </c>
      <c r="B57" s="235" t="s">
        <v>270</v>
      </c>
      <c r="C57" s="288" t="s">
        <v>270</v>
      </c>
      <c r="D57" s="289"/>
      <c r="E57" s="289"/>
      <c r="F57" s="290"/>
      <c r="G57" s="239"/>
      <c r="H57" s="238"/>
      <c r="I57" s="238"/>
      <c r="M57" s="238"/>
    </row>
    <row r="58" spans="1:13" ht="12">
      <c r="A58" s="239" t="s">
        <v>296</v>
      </c>
      <c r="B58" s="235" t="s">
        <v>271</v>
      </c>
      <c r="C58" s="288" t="s">
        <v>271</v>
      </c>
      <c r="D58" s="289"/>
      <c r="E58" s="289"/>
      <c r="F58" s="290"/>
      <c r="G58" s="239"/>
      <c r="H58" s="238"/>
      <c r="I58" s="238"/>
      <c r="M58" s="238"/>
    </row>
    <row r="59" spans="1:9" ht="12">
      <c r="A59" s="230"/>
      <c r="B59" s="230"/>
      <c r="C59" s="230"/>
      <c r="D59" s="230"/>
      <c r="G59" s="243"/>
      <c r="H59" s="243"/>
      <c r="I59" s="243"/>
    </row>
    <row r="60" spans="1:9" ht="15" customHeight="1">
      <c r="A60" s="291" t="s">
        <v>278</v>
      </c>
      <c r="B60" s="291"/>
      <c r="C60" s="291"/>
      <c r="D60" s="291"/>
      <c r="E60" s="291"/>
      <c r="F60" s="291"/>
      <c r="G60" s="244" t="s">
        <v>272</v>
      </c>
      <c r="H60" s="292" t="s">
        <v>180</v>
      </c>
      <c r="I60" s="292"/>
    </row>
    <row r="61" spans="1:9" ht="15" customHeight="1">
      <c r="A61" s="277" t="s">
        <v>273</v>
      </c>
      <c r="B61" s="277"/>
      <c r="C61" s="277"/>
      <c r="D61" s="277"/>
      <c r="E61" s="277"/>
      <c r="F61" s="277"/>
      <c r="G61" s="246" t="s">
        <v>274</v>
      </c>
      <c r="H61" s="278" t="s">
        <v>368</v>
      </c>
      <c r="I61" s="278"/>
    </row>
    <row r="62" spans="1:9" ht="15" customHeight="1">
      <c r="A62" s="245"/>
      <c r="B62" s="245"/>
      <c r="C62" s="245"/>
      <c r="D62" s="245"/>
      <c r="E62" s="245"/>
      <c r="F62" s="245"/>
      <c r="G62" s="245"/>
      <c r="H62" s="247"/>
      <c r="I62" s="247"/>
    </row>
    <row r="63" spans="1:9" ht="12.75" customHeight="1">
      <c r="A63" s="279" t="s">
        <v>415</v>
      </c>
      <c r="B63" s="279"/>
      <c r="C63" s="279"/>
      <c r="D63" s="279"/>
      <c r="E63" s="279"/>
      <c r="F63" s="279"/>
      <c r="G63" s="248" t="s">
        <v>275</v>
      </c>
      <c r="H63" s="280" t="s">
        <v>416</v>
      </c>
      <c r="I63" s="280"/>
    </row>
    <row r="64" spans="1:9" ht="12">
      <c r="A64" s="275" t="s">
        <v>276</v>
      </c>
      <c r="B64" s="275"/>
      <c r="C64" s="275"/>
      <c r="D64" s="275"/>
      <c r="E64" s="275"/>
      <c r="F64" s="275"/>
      <c r="G64" s="249" t="s">
        <v>277</v>
      </c>
      <c r="H64" s="276" t="s">
        <v>368</v>
      </c>
      <c r="I64" s="276"/>
    </row>
  </sheetData>
  <sheetProtection/>
  <mergeCells count="62">
    <mergeCell ref="A11:I11"/>
    <mergeCell ref="A12:I12"/>
    <mergeCell ref="A5:I5"/>
    <mergeCell ref="A6:I6"/>
    <mergeCell ref="A7:I7"/>
    <mergeCell ref="A8:I8"/>
    <mergeCell ref="A9:I9"/>
    <mergeCell ref="A10:I10"/>
    <mergeCell ref="C27:F27"/>
    <mergeCell ref="C28:F28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43:F43"/>
    <mergeCell ref="C44:F44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A60:F60"/>
    <mergeCell ref="H60:I60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1:F61"/>
    <mergeCell ref="H61:I61"/>
    <mergeCell ref="A63:F63"/>
    <mergeCell ref="H63:I63"/>
  </mergeCells>
  <printOptions/>
  <pageMargins left="1.1811023622047245" right="0.3937007874015748" top="0.3937007874015748" bottom="0.1968503937007874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M44"/>
  <sheetViews>
    <sheetView view="pageBreakPreview" zoomScaleSheetLayoutView="100" zoomScalePageLayoutView="0" workbookViewId="0" topLeftCell="A7">
      <selection activeCell="F22" sqref="F22"/>
    </sheetView>
  </sheetViews>
  <sheetFormatPr defaultColWidth="9.140625" defaultRowHeight="12.75"/>
  <cols>
    <col min="1" max="1" width="3.28125" style="182" customWidth="1"/>
    <col min="2" max="2" width="26.140625" style="182" customWidth="1"/>
    <col min="3" max="3" width="6.8515625" style="182" customWidth="1"/>
    <col min="4" max="6" width="9.140625" style="182" customWidth="1"/>
    <col min="7" max="7" width="10.140625" style="182" customWidth="1"/>
    <col min="8" max="8" width="9.140625" style="182" customWidth="1"/>
    <col min="9" max="10" width="7.8515625" style="182" customWidth="1"/>
    <col min="11" max="16384" width="9.140625" style="182" customWidth="1"/>
  </cols>
  <sheetData>
    <row r="1" spans="1:10" ht="12">
      <c r="A1" s="180"/>
      <c r="B1" s="180"/>
      <c r="C1" s="180"/>
      <c r="D1" s="180"/>
      <c r="E1" s="180"/>
      <c r="F1" s="181"/>
      <c r="H1" s="180"/>
      <c r="I1" s="180"/>
      <c r="J1" s="180"/>
    </row>
    <row r="2" spans="1:10" ht="12">
      <c r="A2" s="183"/>
      <c r="B2" s="180"/>
      <c r="C2" s="180"/>
      <c r="D2" s="180"/>
      <c r="E2" s="180"/>
      <c r="F2" s="184" t="s">
        <v>44</v>
      </c>
      <c r="G2" s="180"/>
      <c r="H2" s="180"/>
      <c r="I2" s="180"/>
      <c r="J2" s="180"/>
    </row>
    <row r="3" spans="1:10" ht="12">
      <c r="A3" s="180"/>
      <c r="B3" s="180"/>
      <c r="C3" s="185"/>
      <c r="D3" s="185"/>
      <c r="E3" s="180"/>
      <c r="F3" s="184" t="s">
        <v>217</v>
      </c>
      <c r="G3" s="180"/>
      <c r="H3" s="180"/>
      <c r="I3" s="180"/>
      <c r="J3" s="180"/>
    </row>
    <row r="4" spans="1:10" ht="7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3" ht="12">
      <c r="A5" s="324" t="s">
        <v>45</v>
      </c>
      <c r="B5" s="324"/>
      <c r="C5" s="324"/>
      <c r="D5" s="324"/>
      <c r="E5" s="324"/>
      <c r="F5" s="324"/>
      <c r="G5" s="324"/>
      <c r="H5" s="324"/>
      <c r="I5" s="324"/>
      <c r="J5" s="324"/>
      <c r="K5" s="187"/>
      <c r="L5" s="187"/>
      <c r="M5" s="187"/>
    </row>
    <row r="6" spans="1:13" ht="12">
      <c r="A6" s="324" t="s">
        <v>178</v>
      </c>
      <c r="B6" s="324"/>
      <c r="C6" s="324"/>
      <c r="D6" s="324"/>
      <c r="E6" s="324"/>
      <c r="F6" s="324"/>
      <c r="G6" s="324"/>
      <c r="H6" s="324"/>
      <c r="I6" s="324"/>
      <c r="J6" s="324"/>
      <c r="K6" s="188"/>
      <c r="L6" s="188"/>
      <c r="M6" s="188"/>
    </row>
    <row r="7" spans="1:13" ht="15" customHeight="1">
      <c r="A7" s="314" t="s">
        <v>284</v>
      </c>
      <c r="B7" s="314"/>
      <c r="C7" s="314"/>
      <c r="D7" s="314"/>
      <c r="E7" s="314"/>
      <c r="F7" s="314"/>
      <c r="G7" s="314"/>
      <c r="H7" s="314"/>
      <c r="I7" s="314"/>
      <c r="J7" s="314"/>
      <c r="K7" s="188"/>
      <c r="L7" s="188"/>
      <c r="M7" s="188"/>
    </row>
    <row r="8" spans="1:13" ht="12">
      <c r="A8" s="311" t="s">
        <v>169</v>
      </c>
      <c r="B8" s="311"/>
      <c r="C8" s="311"/>
      <c r="D8" s="311"/>
      <c r="E8" s="311"/>
      <c r="F8" s="311"/>
      <c r="G8" s="311"/>
      <c r="H8" s="311"/>
      <c r="I8" s="311"/>
      <c r="J8" s="311"/>
      <c r="K8" s="188"/>
      <c r="L8" s="188"/>
      <c r="M8" s="188"/>
    </row>
    <row r="9" spans="1:13" ht="27.75" customHeight="1">
      <c r="A9" s="313" t="s">
        <v>46</v>
      </c>
      <c r="B9" s="313"/>
      <c r="C9" s="313"/>
      <c r="D9" s="313"/>
      <c r="E9" s="313"/>
      <c r="F9" s="313"/>
      <c r="G9" s="313"/>
      <c r="H9" s="313"/>
      <c r="I9" s="313"/>
      <c r="J9" s="313"/>
      <c r="K9" s="191"/>
      <c r="L9" s="191"/>
      <c r="M9" s="191"/>
    </row>
    <row r="10" spans="1:13" ht="10.5" customHeight="1">
      <c r="A10" s="325"/>
      <c r="B10" s="325"/>
      <c r="C10" s="325"/>
      <c r="D10" s="325"/>
      <c r="E10" s="325"/>
      <c r="F10" s="325"/>
      <c r="G10" s="325"/>
      <c r="H10" s="325"/>
      <c r="I10" s="325"/>
      <c r="J10" s="325"/>
      <c r="K10" s="191"/>
      <c r="L10" s="191"/>
      <c r="M10" s="191"/>
    </row>
    <row r="11" spans="1:13" ht="14.25" customHeight="1">
      <c r="A11" s="323" t="s">
        <v>47</v>
      </c>
      <c r="B11" s="323"/>
      <c r="C11" s="323"/>
      <c r="D11" s="323"/>
      <c r="E11" s="323"/>
      <c r="F11" s="323"/>
      <c r="G11" s="323"/>
      <c r="H11" s="323"/>
      <c r="I11" s="323"/>
      <c r="J11" s="323"/>
      <c r="K11" s="192"/>
      <c r="L11" s="192"/>
      <c r="M11" s="192"/>
    </row>
    <row r="12" spans="1:13" ht="12">
      <c r="A12" s="324" t="s">
        <v>419</v>
      </c>
      <c r="B12" s="324"/>
      <c r="C12" s="324"/>
      <c r="D12" s="324"/>
      <c r="E12" s="324"/>
      <c r="F12" s="324"/>
      <c r="G12" s="324"/>
      <c r="H12" s="324"/>
      <c r="I12" s="324"/>
      <c r="J12" s="324"/>
      <c r="K12" s="188"/>
      <c r="L12" s="188"/>
      <c r="M12" s="188"/>
    </row>
    <row r="13" spans="1:13" ht="11.2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8"/>
      <c r="L13" s="188"/>
      <c r="M13" s="188"/>
    </row>
    <row r="14" spans="1:13" ht="12">
      <c r="A14" s="311" t="s">
        <v>420</v>
      </c>
      <c r="B14" s="311"/>
      <c r="C14" s="311"/>
      <c r="D14" s="311"/>
      <c r="E14" s="311"/>
      <c r="F14" s="311"/>
      <c r="G14" s="311"/>
      <c r="H14" s="311"/>
      <c r="I14" s="311"/>
      <c r="J14" s="311"/>
      <c r="K14" s="188"/>
      <c r="L14" s="188"/>
      <c r="M14" s="188"/>
    </row>
    <row r="15" spans="1:13" ht="13.5" customHeight="1">
      <c r="A15" s="193"/>
      <c r="B15" s="193"/>
      <c r="D15" s="194"/>
      <c r="E15" s="194" t="s">
        <v>287</v>
      </c>
      <c r="F15" s="193"/>
      <c r="G15" s="193"/>
      <c r="H15" s="193"/>
      <c r="I15" s="193"/>
      <c r="J15" s="193"/>
      <c r="K15" s="188"/>
      <c r="L15" s="188"/>
      <c r="M15" s="188"/>
    </row>
    <row r="16" spans="1:10" ht="12">
      <c r="A16" s="195"/>
      <c r="B16" s="195"/>
      <c r="C16" s="195"/>
      <c r="D16" s="195"/>
      <c r="E16" s="196" t="s">
        <v>409</v>
      </c>
      <c r="F16" s="197"/>
      <c r="G16" s="197"/>
      <c r="H16" s="197"/>
      <c r="I16" s="197"/>
      <c r="J16" s="197"/>
    </row>
    <row r="17" spans="1:10" ht="13.5" customHeight="1">
      <c r="A17" s="318" t="s">
        <v>215</v>
      </c>
      <c r="B17" s="320" t="s">
        <v>288</v>
      </c>
      <c r="C17" s="320" t="s">
        <v>48</v>
      </c>
      <c r="D17" s="320" t="s">
        <v>173</v>
      </c>
      <c r="E17" s="320"/>
      <c r="F17" s="320"/>
      <c r="G17" s="320"/>
      <c r="H17" s="320"/>
      <c r="I17" s="321" t="s">
        <v>49</v>
      </c>
      <c r="J17" s="320" t="s">
        <v>50</v>
      </c>
    </row>
    <row r="18" spans="1:10" ht="92.25" customHeight="1">
      <c r="A18" s="319"/>
      <c r="B18" s="320"/>
      <c r="C18" s="320"/>
      <c r="D18" s="198" t="s">
        <v>400</v>
      </c>
      <c r="E18" s="198" t="s">
        <v>401</v>
      </c>
      <c r="F18" s="198" t="s">
        <v>51</v>
      </c>
      <c r="G18" s="198" t="s">
        <v>364</v>
      </c>
      <c r="H18" s="198" t="s">
        <v>52</v>
      </c>
      <c r="I18" s="322"/>
      <c r="J18" s="320"/>
    </row>
    <row r="19" spans="1:10" ht="12">
      <c r="A19" s="199">
        <v>1</v>
      </c>
      <c r="B19" s="200">
        <v>2</v>
      </c>
      <c r="C19" s="200">
        <v>3</v>
      </c>
      <c r="D19" s="199">
        <v>4</v>
      </c>
      <c r="E19" s="200">
        <v>5</v>
      </c>
      <c r="F19" s="199">
        <v>6</v>
      </c>
      <c r="G19" s="200">
        <v>7</v>
      </c>
      <c r="H19" s="199">
        <v>8</v>
      </c>
      <c r="I19" s="201">
        <v>9</v>
      </c>
      <c r="J19" s="202">
        <v>10</v>
      </c>
    </row>
    <row r="20" spans="1:10" ht="12">
      <c r="A20" s="198" t="s">
        <v>216</v>
      </c>
      <c r="B20" s="203" t="s">
        <v>279</v>
      </c>
      <c r="C20" s="203"/>
      <c r="D20" s="198"/>
      <c r="E20" s="198"/>
      <c r="F20" s="198"/>
      <c r="G20" s="198"/>
      <c r="H20" s="204">
        <v>-64.42</v>
      </c>
      <c r="I20" s="204">
        <f>SUM(H20)</f>
        <v>-64.42</v>
      </c>
      <c r="J20" s="198"/>
    </row>
    <row r="21" spans="1:10" ht="24">
      <c r="A21" s="205" t="s">
        <v>218</v>
      </c>
      <c r="B21" s="206" t="s">
        <v>53</v>
      </c>
      <c r="C21" s="207"/>
      <c r="D21" s="205" t="s">
        <v>54</v>
      </c>
      <c r="E21" s="205"/>
      <c r="F21" s="205" t="s">
        <v>54</v>
      </c>
      <c r="G21" s="208"/>
      <c r="H21" s="209"/>
      <c r="I21" s="210"/>
      <c r="J21" s="205" t="s">
        <v>54</v>
      </c>
    </row>
    <row r="22" spans="1:10" ht="24">
      <c r="A22" s="205" t="s">
        <v>220</v>
      </c>
      <c r="B22" s="206" t="s">
        <v>55</v>
      </c>
      <c r="C22" s="207"/>
      <c r="D22" s="205" t="s">
        <v>54</v>
      </c>
      <c r="E22" s="205"/>
      <c r="F22" s="205" t="s">
        <v>54</v>
      </c>
      <c r="G22" s="208"/>
      <c r="H22" s="209"/>
      <c r="I22" s="210"/>
      <c r="J22" s="205" t="s">
        <v>54</v>
      </c>
    </row>
    <row r="23" spans="1:10" ht="24">
      <c r="A23" s="205" t="s">
        <v>221</v>
      </c>
      <c r="B23" s="206" t="s">
        <v>56</v>
      </c>
      <c r="C23" s="211"/>
      <c r="D23" s="205" t="s">
        <v>54</v>
      </c>
      <c r="E23" s="205"/>
      <c r="F23" s="208"/>
      <c r="G23" s="205" t="s">
        <v>54</v>
      </c>
      <c r="H23" s="212"/>
      <c r="I23" s="210"/>
      <c r="J23" s="205" t="s">
        <v>54</v>
      </c>
    </row>
    <row r="24" spans="1:10" ht="12">
      <c r="A24" s="205" t="s">
        <v>222</v>
      </c>
      <c r="B24" s="206" t="s">
        <v>57</v>
      </c>
      <c r="C24" s="211"/>
      <c r="D24" s="205" t="s">
        <v>54</v>
      </c>
      <c r="E24" s="205" t="s">
        <v>54</v>
      </c>
      <c r="F24" s="205"/>
      <c r="G24" s="205" t="s">
        <v>54</v>
      </c>
      <c r="H24" s="209"/>
      <c r="I24" s="210"/>
      <c r="J24" s="205" t="s">
        <v>54</v>
      </c>
    </row>
    <row r="25" spans="1:10" ht="12">
      <c r="A25" s="205" t="s">
        <v>223</v>
      </c>
      <c r="B25" s="206" t="s">
        <v>58</v>
      </c>
      <c r="C25" s="211"/>
      <c r="D25" s="205" t="s">
        <v>54</v>
      </c>
      <c r="E25" s="205" t="s">
        <v>54</v>
      </c>
      <c r="F25" s="205"/>
      <c r="G25" s="205" t="s">
        <v>54</v>
      </c>
      <c r="H25" s="209"/>
      <c r="I25" s="210"/>
      <c r="J25" s="205" t="s">
        <v>54</v>
      </c>
    </row>
    <row r="26" spans="1:10" ht="24">
      <c r="A26" s="205" t="s">
        <v>224</v>
      </c>
      <c r="B26" s="206" t="s">
        <v>59</v>
      </c>
      <c r="C26" s="211"/>
      <c r="D26" s="205"/>
      <c r="E26" s="205" t="s">
        <v>54</v>
      </c>
      <c r="F26" s="205" t="s">
        <v>54</v>
      </c>
      <c r="G26" s="208"/>
      <c r="H26" s="209"/>
      <c r="I26" s="210"/>
      <c r="J26" s="205"/>
    </row>
    <row r="27" spans="1:10" ht="24">
      <c r="A27" s="205" t="s">
        <v>225</v>
      </c>
      <c r="B27" s="206" t="s">
        <v>60</v>
      </c>
      <c r="C27" s="207"/>
      <c r="D27" s="205" t="s">
        <v>54</v>
      </c>
      <c r="E27" s="205" t="s">
        <v>54</v>
      </c>
      <c r="F27" s="205" t="s">
        <v>54</v>
      </c>
      <c r="G27" s="205"/>
      <c r="H27" s="210">
        <v>231.73</v>
      </c>
      <c r="I27" s="213">
        <f>SUM(H27)</f>
        <v>231.73</v>
      </c>
      <c r="J27" s="205"/>
    </row>
    <row r="28" spans="1:10" ht="12">
      <c r="A28" s="214" t="s">
        <v>226</v>
      </c>
      <c r="B28" s="215" t="s">
        <v>407</v>
      </c>
      <c r="C28" s="216"/>
      <c r="D28" s="217"/>
      <c r="E28" s="217"/>
      <c r="F28" s="217"/>
      <c r="G28" s="217"/>
      <c r="H28" s="218">
        <v>167.31</v>
      </c>
      <c r="I28" s="218">
        <f>SUM(H28)</f>
        <v>167.31</v>
      </c>
      <c r="J28" s="214"/>
    </row>
    <row r="29" spans="1:10" ht="31.5" customHeight="1">
      <c r="A29" s="205" t="s">
        <v>227</v>
      </c>
      <c r="B29" s="206" t="s">
        <v>53</v>
      </c>
      <c r="C29" s="207"/>
      <c r="D29" s="205" t="s">
        <v>54</v>
      </c>
      <c r="E29" s="205"/>
      <c r="F29" s="205" t="s">
        <v>54</v>
      </c>
      <c r="G29" s="208"/>
      <c r="H29" s="209"/>
      <c r="I29" s="210"/>
      <c r="J29" s="205" t="s">
        <v>54</v>
      </c>
    </row>
    <row r="30" spans="1:10" ht="24">
      <c r="A30" s="205" t="s">
        <v>228</v>
      </c>
      <c r="B30" s="206" t="s">
        <v>55</v>
      </c>
      <c r="C30" s="207"/>
      <c r="D30" s="205" t="s">
        <v>54</v>
      </c>
      <c r="E30" s="205"/>
      <c r="F30" s="205" t="s">
        <v>54</v>
      </c>
      <c r="G30" s="208"/>
      <c r="H30" s="209"/>
      <c r="I30" s="210"/>
      <c r="J30" s="205" t="s">
        <v>54</v>
      </c>
    </row>
    <row r="31" spans="1:10" ht="24">
      <c r="A31" s="205" t="s">
        <v>229</v>
      </c>
      <c r="B31" s="206" t="s">
        <v>61</v>
      </c>
      <c r="C31" s="207"/>
      <c r="D31" s="205" t="s">
        <v>54</v>
      </c>
      <c r="E31" s="205"/>
      <c r="F31" s="208"/>
      <c r="G31" s="205" t="s">
        <v>54</v>
      </c>
      <c r="H31" s="212"/>
      <c r="I31" s="210"/>
      <c r="J31" s="205" t="s">
        <v>54</v>
      </c>
    </row>
    <row r="32" spans="1:10" ht="12">
      <c r="A32" s="205" t="s">
        <v>230</v>
      </c>
      <c r="B32" s="206" t="s">
        <v>57</v>
      </c>
      <c r="C32" s="207"/>
      <c r="D32" s="205" t="s">
        <v>54</v>
      </c>
      <c r="E32" s="205" t="s">
        <v>54</v>
      </c>
      <c r="F32" s="205"/>
      <c r="G32" s="205" t="s">
        <v>54</v>
      </c>
      <c r="H32" s="209"/>
      <c r="I32" s="210"/>
      <c r="J32" s="205" t="s">
        <v>54</v>
      </c>
    </row>
    <row r="33" spans="1:10" ht="12">
      <c r="A33" s="205" t="s">
        <v>231</v>
      </c>
      <c r="B33" s="206" t="s">
        <v>58</v>
      </c>
      <c r="C33" s="207"/>
      <c r="D33" s="205" t="s">
        <v>54</v>
      </c>
      <c r="E33" s="205" t="s">
        <v>54</v>
      </c>
      <c r="F33" s="205"/>
      <c r="G33" s="205" t="s">
        <v>54</v>
      </c>
      <c r="H33" s="209"/>
      <c r="I33" s="210"/>
      <c r="J33" s="205" t="s">
        <v>54</v>
      </c>
    </row>
    <row r="34" spans="1:10" ht="24">
      <c r="A34" s="205" t="s">
        <v>232</v>
      </c>
      <c r="B34" s="206" t="s">
        <v>59</v>
      </c>
      <c r="C34" s="207"/>
      <c r="D34" s="205"/>
      <c r="E34" s="205" t="s">
        <v>54</v>
      </c>
      <c r="F34" s="205" t="s">
        <v>54</v>
      </c>
      <c r="G34" s="208"/>
      <c r="H34" s="209"/>
      <c r="I34" s="210"/>
      <c r="J34" s="205"/>
    </row>
    <row r="35" spans="1:10" ht="24">
      <c r="A35" s="205" t="s">
        <v>233</v>
      </c>
      <c r="B35" s="219" t="s">
        <v>60</v>
      </c>
      <c r="C35" s="207"/>
      <c r="D35" s="205" t="s">
        <v>54</v>
      </c>
      <c r="E35" s="205" t="s">
        <v>54</v>
      </c>
      <c r="F35" s="205" t="s">
        <v>54</v>
      </c>
      <c r="G35" s="205"/>
      <c r="H35" s="250">
        <v>310.9</v>
      </c>
      <c r="I35" s="210">
        <f>SUM(H35)</f>
        <v>310.9</v>
      </c>
      <c r="J35" s="205"/>
    </row>
    <row r="36" spans="1:10" ht="15.75" customHeight="1">
      <c r="A36" s="198" t="s">
        <v>234</v>
      </c>
      <c r="B36" s="220" t="s">
        <v>410</v>
      </c>
      <c r="C36" s="203"/>
      <c r="D36" s="198"/>
      <c r="E36" s="198"/>
      <c r="F36" s="198"/>
      <c r="G36" s="198"/>
      <c r="H36" s="204">
        <f>SUM(H28+H35)</f>
        <v>478.21</v>
      </c>
      <c r="I36" s="204">
        <f>SUM(I28+I35)</f>
        <v>478.21</v>
      </c>
      <c r="J36" s="198"/>
    </row>
    <row r="37" spans="1:10" ht="12.75" customHeight="1">
      <c r="A37" s="309" t="s">
        <v>63</v>
      </c>
      <c r="B37" s="309"/>
      <c r="C37" s="180"/>
      <c r="D37" s="180"/>
      <c r="E37" s="180"/>
      <c r="F37" s="180"/>
      <c r="G37" s="180"/>
      <c r="H37" s="180"/>
      <c r="I37" s="180"/>
      <c r="J37" s="180"/>
    </row>
    <row r="38" spans="1:10" ht="18" customHeight="1">
      <c r="A38" s="310" t="s">
        <v>278</v>
      </c>
      <c r="B38" s="310"/>
      <c r="C38" s="310"/>
      <c r="D38" s="183"/>
      <c r="E38" s="311" t="s">
        <v>62</v>
      </c>
      <c r="F38" s="311"/>
      <c r="G38" s="180"/>
      <c r="H38" s="312" t="s">
        <v>418</v>
      </c>
      <c r="I38" s="312"/>
      <c r="J38" s="312"/>
    </row>
    <row r="39" spans="1:10" ht="30.75" customHeight="1">
      <c r="A39" s="313" t="s">
        <v>43</v>
      </c>
      <c r="B39" s="313"/>
      <c r="C39" s="313"/>
      <c r="D39" s="221"/>
      <c r="E39" s="314" t="s">
        <v>31</v>
      </c>
      <c r="F39" s="314"/>
      <c r="G39" s="180"/>
      <c r="H39" s="314" t="s">
        <v>368</v>
      </c>
      <c r="I39" s="314"/>
      <c r="J39" s="314"/>
    </row>
    <row r="40" spans="1:10" ht="14.25" customHeight="1">
      <c r="A40" s="190"/>
      <c r="B40" s="190"/>
      <c r="C40" s="190"/>
      <c r="D40" s="221"/>
      <c r="E40" s="189"/>
      <c r="F40" s="189"/>
      <c r="G40" s="180"/>
      <c r="H40" s="189"/>
      <c r="I40" s="189"/>
      <c r="J40" s="189"/>
    </row>
    <row r="41" spans="1:10" ht="16.5" customHeight="1">
      <c r="A41" s="315" t="s">
        <v>415</v>
      </c>
      <c r="B41" s="315"/>
      <c r="C41" s="315"/>
      <c r="D41" s="222"/>
      <c r="E41" s="316" t="s">
        <v>62</v>
      </c>
      <c r="F41" s="316"/>
      <c r="G41" s="223"/>
      <c r="H41" s="317" t="s">
        <v>416</v>
      </c>
      <c r="I41" s="317"/>
      <c r="J41" s="317"/>
    </row>
    <row r="42" spans="1:10" ht="26.25" customHeight="1">
      <c r="A42" s="307" t="s">
        <v>189</v>
      </c>
      <c r="B42" s="307"/>
      <c r="C42" s="307"/>
      <c r="D42" s="224"/>
      <c r="E42" s="308" t="s">
        <v>31</v>
      </c>
      <c r="F42" s="308"/>
      <c r="G42" s="223"/>
      <c r="H42" s="308" t="s">
        <v>368</v>
      </c>
      <c r="I42" s="308"/>
      <c r="J42" s="308"/>
    </row>
    <row r="43" spans="1:10" ht="12">
      <c r="A43" s="197"/>
      <c r="B43" s="197"/>
      <c r="C43" s="197"/>
      <c r="D43" s="180"/>
      <c r="E43" s="180"/>
      <c r="F43" s="180"/>
      <c r="G43" s="180"/>
      <c r="H43" s="180"/>
      <c r="I43" s="180"/>
      <c r="J43" s="180"/>
    </row>
    <row r="44" spans="3:10" ht="12">
      <c r="C44" s="180"/>
      <c r="D44" s="180"/>
      <c r="E44" s="180"/>
      <c r="F44" s="180"/>
      <c r="G44" s="180"/>
      <c r="H44" s="180"/>
      <c r="I44" s="180"/>
      <c r="J44" s="180"/>
    </row>
  </sheetData>
  <sheetProtection/>
  <mergeCells count="28">
    <mergeCell ref="A11:J11"/>
    <mergeCell ref="A12:J12"/>
    <mergeCell ref="A5:J5"/>
    <mergeCell ref="A6:J6"/>
    <mergeCell ref="A7:J7"/>
    <mergeCell ref="A8:J8"/>
    <mergeCell ref="A9:J9"/>
    <mergeCell ref="A10:J10"/>
    <mergeCell ref="A41:C41"/>
    <mergeCell ref="E41:F41"/>
    <mergeCell ref="H41:J41"/>
    <mergeCell ref="A14:J14"/>
    <mergeCell ref="A17:A18"/>
    <mergeCell ref="B17:B18"/>
    <mergeCell ref="C17:C18"/>
    <mergeCell ref="D17:H17"/>
    <mergeCell ref="I17:I18"/>
    <mergeCell ref="J17:J18"/>
    <mergeCell ref="A42:C42"/>
    <mergeCell ref="E42:F42"/>
    <mergeCell ref="H42:J42"/>
    <mergeCell ref="A37:B37"/>
    <mergeCell ref="A38:C38"/>
    <mergeCell ref="E38:F38"/>
    <mergeCell ref="H38:J38"/>
    <mergeCell ref="A39:C39"/>
    <mergeCell ref="E39:F39"/>
    <mergeCell ref="H39:J39"/>
  </mergeCells>
  <printOptions/>
  <pageMargins left="1.1811023622047245" right="0.1968503937007874" top="1.1811023622047245" bottom="0.984251968503937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N106"/>
  <sheetViews>
    <sheetView showGridLines="0" view="pageBreakPreview" zoomScaleSheetLayoutView="100" zoomScalePageLayoutView="0" workbookViewId="0" topLeftCell="A55">
      <selection activeCell="B58" sqref="B58:E58"/>
    </sheetView>
  </sheetViews>
  <sheetFormatPr defaultColWidth="9.140625" defaultRowHeight="12.75"/>
  <cols>
    <col min="1" max="1" width="5.8515625" style="86" customWidth="1"/>
    <col min="2" max="3" width="1.28515625" style="88" customWidth="1"/>
    <col min="4" max="4" width="2.7109375" style="88" customWidth="1"/>
    <col min="5" max="5" width="27.140625" style="88" customWidth="1"/>
    <col min="6" max="6" width="8.28125" style="85" customWidth="1"/>
    <col min="7" max="7" width="10.57421875" style="86" customWidth="1"/>
    <col min="8" max="8" width="13.28125" style="86" customWidth="1"/>
    <col min="9" max="9" width="10.7109375" style="86" customWidth="1"/>
    <col min="10" max="10" width="10.8515625" style="86" customWidth="1"/>
    <col min="11" max="11" width="11.8515625" style="86" customWidth="1"/>
    <col min="12" max="12" width="10.7109375" style="86" customWidth="1"/>
    <col min="13" max="14" width="9.421875" style="86" bestFit="1" customWidth="1"/>
    <col min="15" max="16384" width="9.140625" style="86" customWidth="1"/>
  </cols>
  <sheetData>
    <row r="1" spans="1:11" ht="12">
      <c r="A1" s="5"/>
      <c r="B1" s="85"/>
      <c r="C1" s="85"/>
      <c r="D1" s="85"/>
      <c r="E1" s="85"/>
      <c r="G1" s="5"/>
      <c r="I1" s="87"/>
      <c r="J1" s="5"/>
      <c r="K1" s="5"/>
    </row>
    <row r="2" spans="7:11" ht="12">
      <c r="G2" s="4"/>
      <c r="I2" s="5" t="s">
        <v>64</v>
      </c>
      <c r="J2" s="4"/>
      <c r="K2" s="4"/>
    </row>
    <row r="3" spans="7:11" ht="12">
      <c r="G3" s="4"/>
      <c r="I3" s="5" t="s">
        <v>219</v>
      </c>
      <c r="K3" s="4"/>
    </row>
    <row r="5" spans="1:12" ht="12.75" customHeight="1">
      <c r="A5" s="361" t="s">
        <v>101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</row>
    <row r="6" spans="1:12" ht="16.5" customHeight="1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12.75" customHeight="1">
      <c r="A7" s="361" t="s">
        <v>177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</row>
    <row r="8" spans="1:12" ht="12.75" customHeight="1">
      <c r="A8" s="364" t="s">
        <v>284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</row>
    <row r="9" spans="1:12" ht="12.75" customHeight="1">
      <c r="A9" s="364" t="s">
        <v>169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</row>
    <row r="10" spans="1:12" ht="12.75" customHeight="1">
      <c r="A10" s="354" t="s">
        <v>65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</row>
    <row r="11" spans="1:12" ht="12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</row>
    <row r="12" spans="1:6" ht="12">
      <c r="A12" s="333"/>
      <c r="B12" s="333"/>
      <c r="C12" s="333"/>
      <c r="D12" s="333"/>
      <c r="E12" s="333"/>
      <c r="F12" s="333"/>
    </row>
    <row r="13" spans="1:12" ht="15.75" customHeight="1">
      <c r="A13" s="361" t="s">
        <v>66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</row>
    <row r="14" spans="1:12" ht="12.75" customHeight="1">
      <c r="A14" s="361" t="s">
        <v>421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</row>
    <row r="15" spans="1:11" ht="12">
      <c r="A15" s="89"/>
      <c r="B15" s="89"/>
      <c r="C15" s="89"/>
      <c r="D15" s="89"/>
      <c r="E15" s="89"/>
      <c r="F15" s="89"/>
      <c r="G15" s="92"/>
      <c r="H15" s="92"/>
      <c r="I15" s="92"/>
      <c r="J15" s="92"/>
      <c r="K15" s="92"/>
    </row>
    <row r="16" spans="1:12" ht="12.75" customHeight="1">
      <c r="A16" s="364" t="s">
        <v>420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</row>
    <row r="17" spans="1:12" ht="12.75" customHeight="1">
      <c r="A17" s="364" t="s">
        <v>287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</row>
    <row r="18" spans="1:12" ht="12.75" customHeight="1">
      <c r="A18" s="89"/>
      <c r="B18" s="90"/>
      <c r="C18" s="90"/>
      <c r="D18" s="90"/>
      <c r="E18" s="90"/>
      <c r="F18" s="365" t="s">
        <v>102</v>
      </c>
      <c r="G18" s="365"/>
      <c r="H18" s="365"/>
      <c r="I18" s="365"/>
      <c r="J18" s="365"/>
      <c r="K18" s="365"/>
      <c r="L18" s="365"/>
    </row>
    <row r="19" spans="1:12" ht="24.75" customHeight="1">
      <c r="A19" s="366" t="s">
        <v>215</v>
      </c>
      <c r="B19" s="368" t="s">
        <v>288</v>
      </c>
      <c r="C19" s="369"/>
      <c r="D19" s="369"/>
      <c r="E19" s="370"/>
      <c r="F19" s="362" t="s">
        <v>289</v>
      </c>
      <c r="G19" s="374" t="s">
        <v>5</v>
      </c>
      <c r="H19" s="375"/>
      <c r="I19" s="376"/>
      <c r="J19" s="374" t="s">
        <v>6</v>
      </c>
      <c r="K19" s="375"/>
      <c r="L19" s="376"/>
    </row>
    <row r="20" spans="1:12" ht="36">
      <c r="A20" s="367"/>
      <c r="B20" s="371"/>
      <c r="C20" s="372"/>
      <c r="D20" s="372"/>
      <c r="E20" s="373"/>
      <c r="F20" s="363"/>
      <c r="G20" s="94" t="s">
        <v>103</v>
      </c>
      <c r="H20" s="94" t="s">
        <v>104</v>
      </c>
      <c r="I20" s="93" t="s">
        <v>49</v>
      </c>
      <c r="J20" s="94" t="s">
        <v>103</v>
      </c>
      <c r="K20" s="94" t="s">
        <v>105</v>
      </c>
      <c r="L20" s="93" t="s">
        <v>49</v>
      </c>
    </row>
    <row r="21" spans="1:12" ht="12.75" customHeight="1">
      <c r="A21" s="95">
        <v>1</v>
      </c>
      <c r="B21" s="346">
        <v>2</v>
      </c>
      <c r="C21" s="347"/>
      <c r="D21" s="347"/>
      <c r="E21" s="348"/>
      <c r="F21" s="96" t="s">
        <v>67</v>
      </c>
      <c r="G21" s="95">
        <v>4</v>
      </c>
      <c r="H21" s="95">
        <v>5</v>
      </c>
      <c r="I21" s="95">
        <v>6</v>
      </c>
      <c r="J21" s="97">
        <v>7</v>
      </c>
      <c r="K21" s="97">
        <v>8</v>
      </c>
      <c r="L21" s="97">
        <v>9</v>
      </c>
    </row>
    <row r="22" spans="1:12" s="88" customFormat="1" ht="24.75" customHeight="1">
      <c r="A22" s="98" t="s">
        <v>292</v>
      </c>
      <c r="B22" s="340" t="s">
        <v>68</v>
      </c>
      <c r="C22" s="344"/>
      <c r="D22" s="342"/>
      <c r="E22" s="343"/>
      <c r="F22" s="100"/>
      <c r="G22" s="101">
        <v>225.59</v>
      </c>
      <c r="H22" s="101"/>
      <c r="I22" s="101">
        <f>SUM(G22:H22)</f>
        <v>225.59</v>
      </c>
      <c r="J22" s="101">
        <v>26.17</v>
      </c>
      <c r="K22" s="101"/>
      <c r="L22" s="101">
        <f>SUM(J22:K22)</f>
        <v>26.17</v>
      </c>
    </row>
    <row r="23" spans="1:12" s="88" customFormat="1" ht="12.75" customHeight="1">
      <c r="A23" s="102" t="s">
        <v>294</v>
      </c>
      <c r="B23" s="103" t="s">
        <v>69</v>
      </c>
      <c r="C23" s="103"/>
      <c r="D23" s="104"/>
      <c r="E23" s="105"/>
      <c r="F23" s="100"/>
      <c r="G23" s="145">
        <v>81329.25</v>
      </c>
      <c r="H23" s="145">
        <f>SUM(H24+H31+H32)</f>
        <v>0</v>
      </c>
      <c r="I23" s="145">
        <f>SUM(I24+I31+I32)</f>
        <v>81329.25</v>
      </c>
      <c r="J23" s="145">
        <v>126034.43</v>
      </c>
      <c r="K23" s="145">
        <f>SUM(K24+K31+K32)</f>
        <v>0</v>
      </c>
      <c r="L23" s="145">
        <f>SUM(L24+L31+L32)</f>
        <v>124843.8</v>
      </c>
    </row>
    <row r="24" spans="1:12" s="88" customFormat="1" ht="25.5" customHeight="1">
      <c r="A24" s="102" t="s">
        <v>171</v>
      </c>
      <c r="B24" s="355" t="s">
        <v>70</v>
      </c>
      <c r="C24" s="356"/>
      <c r="D24" s="356"/>
      <c r="E24" s="357"/>
      <c r="F24" s="106"/>
      <c r="G24" s="141">
        <v>80951.43</v>
      </c>
      <c r="H24" s="141">
        <f>SUM(H25:H28)</f>
        <v>0</v>
      </c>
      <c r="I24" s="141">
        <f>SUM(I25:I28)</f>
        <v>80951.43</v>
      </c>
      <c r="J24" s="141">
        <v>123601.43</v>
      </c>
      <c r="K24" s="141">
        <f>SUM(K25:K28)</f>
        <v>0</v>
      </c>
      <c r="L24" s="141">
        <f>SUM(L25:L28)</f>
        <v>123573.62000000001</v>
      </c>
    </row>
    <row r="25" spans="1:12" s="88" customFormat="1" ht="12.75" customHeight="1">
      <c r="A25" s="108" t="s">
        <v>106</v>
      </c>
      <c r="B25" s="109"/>
      <c r="C25" s="110"/>
      <c r="D25" s="111" t="s">
        <v>71</v>
      </c>
      <c r="E25" s="112"/>
      <c r="F25" s="113"/>
      <c r="G25" s="114">
        <v>36554.1</v>
      </c>
      <c r="H25" s="114"/>
      <c r="I25" s="114">
        <f>SUM(G25+H25)</f>
        <v>36554.1</v>
      </c>
      <c r="J25" s="114">
        <f>5109.99+63800+285+800+200+25.52+7.91+1485.12+460.08</f>
        <v>72173.62000000001</v>
      </c>
      <c r="K25" s="114"/>
      <c r="L25" s="114">
        <f>SUM(J25+K25)</f>
        <v>72173.62000000001</v>
      </c>
    </row>
    <row r="26" spans="1:12" s="88" customFormat="1" ht="12.75" customHeight="1">
      <c r="A26" s="108" t="s">
        <v>107</v>
      </c>
      <c r="B26" s="109"/>
      <c r="C26" s="110"/>
      <c r="D26" s="111" t="s">
        <v>328</v>
      </c>
      <c r="E26" s="115"/>
      <c r="F26" s="116"/>
      <c r="G26" s="114">
        <v>44397.33</v>
      </c>
      <c r="H26" s="114"/>
      <c r="I26" s="114">
        <f>SUM(G26+H26)</f>
        <v>44397.33</v>
      </c>
      <c r="J26" s="114">
        <f>57839.31-6439.31</f>
        <v>51400</v>
      </c>
      <c r="K26" s="114"/>
      <c r="L26" s="114">
        <f>SUM(J26+K26)</f>
        <v>51400</v>
      </c>
    </row>
    <row r="27" spans="1:12" s="88" customFormat="1" ht="27" customHeight="1">
      <c r="A27" s="108" t="s">
        <v>108</v>
      </c>
      <c r="B27" s="109"/>
      <c r="C27" s="110"/>
      <c r="D27" s="328" t="s">
        <v>109</v>
      </c>
      <c r="E27" s="329"/>
      <c r="F27" s="116"/>
      <c r="G27" s="114"/>
      <c r="H27" s="114"/>
      <c r="I27" s="114">
        <f>SUM(G27+H27)</f>
        <v>0</v>
      </c>
      <c r="J27" s="114"/>
      <c r="K27" s="114"/>
      <c r="L27" s="114">
        <f>SUM(J27+K27)</f>
        <v>0</v>
      </c>
    </row>
    <row r="28" spans="1:12" s="88" customFormat="1" ht="12.75" customHeight="1">
      <c r="A28" s="108" t="s">
        <v>110</v>
      </c>
      <c r="B28" s="109"/>
      <c r="C28" s="111" t="s">
        <v>331</v>
      </c>
      <c r="D28" s="117"/>
      <c r="E28" s="118"/>
      <c r="F28" s="119"/>
      <c r="G28" s="114"/>
      <c r="H28" s="114"/>
      <c r="I28" s="114">
        <f aca="true" t="shared" si="0" ref="I28:I77">SUM(G28+H28)</f>
        <v>0</v>
      </c>
      <c r="J28" s="114"/>
      <c r="K28" s="114"/>
      <c r="L28" s="114">
        <f aca="true" t="shared" si="1" ref="L28:L77">SUM(J28+K28)</f>
        <v>0</v>
      </c>
    </row>
    <row r="29" spans="1:12" s="88" customFormat="1" ht="12.75" customHeight="1">
      <c r="A29" s="120" t="s">
        <v>172</v>
      </c>
      <c r="B29" s="121"/>
      <c r="C29" s="110" t="s">
        <v>72</v>
      </c>
      <c r="D29" s="122"/>
      <c r="E29" s="118"/>
      <c r="F29" s="123"/>
      <c r="G29" s="124"/>
      <c r="H29" s="124"/>
      <c r="I29" s="114">
        <f t="shared" si="0"/>
        <v>0</v>
      </c>
      <c r="J29" s="124"/>
      <c r="K29" s="124"/>
      <c r="L29" s="114">
        <f t="shared" si="1"/>
        <v>0</v>
      </c>
    </row>
    <row r="30" spans="1:12" s="88" customFormat="1" ht="12.75" customHeight="1">
      <c r="A30" s="125" t="s">
        <v>111</v>
      </c>
      <c r="B30" s="109"/>
      <c r="C30" s="126" t="s">
        <v>73</v>
      </c>
      <c r="D30" s="127"/>
      <c r="E30" s="128"/>
      <c r="F30" s="123"/>
      <c r="G30" s="124"/>
      <c r="H30" s="124"/>
      <c r="I30" s="114">
        <f t="shared" si="0"/>
        <v>0</v>
      </c>
      <c r="J30" s="124"/>
      <c r="K30" s="124"/>
      <c r="L30" s="114">
        <f t="shared" si="1"/>
        <v>0</v>
      </c>
    </row>
    <row r="31" spans="1:12" s="88" customFormat="1" ht="12.75" customHeight="1">
      <c r="A31" s="120" t="s">
        <v>32</v>
      </c>
      <c r="B31" s="121"/>
      <c r="C31" s="129" t="s">
        <v>112</v>
      </c>
      <c r="D31" s="129"/>
      <c r="E31" s="130"/>
      <c r="F31" s="123"/>
      <c r="G31" s="124">
        <v>377.82</v>
      </c>
      <c r="H31" s="124"/>
      <c r="I31" s="114">
        <f t="shared" si="0"/>
        <v>377.82</v>
      </c>
      <c r="J31" s="124">
        <v>652.18</v>
      </c>
      <c r="K31" s="124"/>
      <c r="L31" s="114">
        <f t="shared" si="1"/>
        <v>652.18</v>
      </c>
    </row>
    <row r="32" spans="1:12" s="88" customFormat="1" ht="12.75" customHeight="1">
      <c r="A32" s="120" t="s">
        <v>74</v>
      </c>
      <c r="B32" s="121"/>
      <c r="C32" s="129" t="s">
        <v>113</v>
      </c>
      <c r="D32" s="131"/>
      <c r="E32" s="132"/>
      <c r="F32" s="123"/>
      <c r="G32" s="124"/>
      <c r="H32" s="124"/>
      <c r="I32" s="114">
        <f t="shared" si="0"/>
        <v>0</v>
      </c>
      <c r="J32" s="124">
        <v>618</v>
      </c>
      <c r="K32" s="124"/>
      <c r="L32" s="114">
        <f t="shared" si="1"/>
        <v>618</v>
      </c>
    </row>
    <row r="33" spans="1:12" s="88" customFormat="1" ht="12.75" customHeight="1">
      <c r="A33" s="120" t="s">
        <v>76</v>
      </c>
      <c r="B33" s="121"/>
      <c r="C33" s="129" t="s">
        <v>75</v>
      </c>
      <c r="D33" s="129"/>
      <c r="E33" s="130"/>
      <c r="F33" s="123"/>
      <c r="G33" s="124"/>
      <c r="H33" s="124"/>
      <c r="I33" s="114">
        <f t="shared" si="0"/>
        <v>0</v>
      </c>
      <c r="J33" s="124"/>
      <c r="K33" s="124"/>
      <c r="L33" s="114">
        <f t="shared" si="1"/>
        <v>0</v>
      </c>
    </row>
    <row r="34" spans="1:12" s="88" customFormat="1" ht="12.75" customHeight="1">
      <c r="A34" s="120" t="s">
        <v>114</v>
      </c>
      <c r="B34" s="121"/>
      <c r="C34" s="129" t="s">
        <v>77</v>
      </c>
      <c r="D34" s="129"/>
      <c r="E34" s="130"/>
      <c r="F34" s="123"/>
      <c r="G34" s="124"/>
      <c r="H34" s="124"/>
      <c r="I34" s="114">
        <f t="shared" si="0"/>
        <v>0</v>
      </c>
      <c r="J34" s="124">
        <v>27.81</v>
      </c>
      <c r="K34" s="124"/>
      <c r="L34" s="114">
        <f t="shared" si="1"/>
        <v>27.81</v>
      </c>
    </row>
    <row r="35" spans="1:12" s="88" customFormat="1" ht="12.75" customHeight="1">
      <c r="A35" s="102" t="s">
        <v>296</v>
      </c>
      <c r="B35" s="133" t="s">
        <v>78</v>
      </c>
      <c r="C35" s="134"/>
      <c r="D35" s="134"/>
      <c r="E35" s="135"/>
      <c r="F35" s="123"/>
      <c r="G35" s="107">
        <f>SUM(G36:G41)</f>
        <v>377.82</v>
      </c>
      <c r="H35" s="107">
        <f>SUM(H36:H41)</f>
        <v>0</v>
      </c>
      <c r="I35" s="107">
        <f t="shared" si="0"/>
        <v>377.82</v>
      </c>
      <c r="J35" s="107">
        <f>SUM(J36:J41)</f>
        <v>652.18</v>
      </c>
      <c r="K35" s="107">
        <f>SUM(K36:K41)</f>
        <v>0</v>
      </c>
      <c r="L35" s="107">
        <f t="shared" si="1"/>
        <v>652.18</v>
      </c>
    </row>
    <row r="36" spans="1:12" s="88" customFormat="1" ht="12.75" customHeight="1">
      <c r="A36" s="120" t="s">
        <v>340</v>
      </c>
      <c r="B36" s="121"/>
      <c r="C36" s="136" t="s">
        <v>79</v>
      </c>
      <c r="D36" s="136"/>
      <c r="E36" s="106"/>
      <c r="F36" s="137"/>
      <c r="G36" s="124"/>
      <c r="H36" s="124"/>
      <c r="I36" s="114">
        <f t="shared" si="0"/>
        <v>0</v>
      </c>
      <c r="J36" s="124"/>
      <c r="K36" s="124"/>
      <c r="L36" s="114">
        <f t="shared" si="1"/>
        <v>0</v>
      </c>
    </row>
    <row r="37" spans="1:12" s="88" customFormat="1" ht="12.75" customHeight="1">
      <c r="A37" s="120" t="s">
        <v>342</v>
      </c>
      <c r="B37" s="121"/>
      <c r="C37" s="136" t="s">
        <v>80</v>
      </c>
      <c r="D37" s="136"/>
      <c r="E37" s="106"/>
      <c r="F37" s="137"/>
      <c r="G37" s="124">
        <v>377.82</v>
      </c>
      <c r="H37" s="124"/>
      <c r="I37" s="114">
        <f t="shared" si="0"/>
        <v>377.82</v>
      </c>
      <c r="J37" s="124">
        <v>652.18</v>
      </c>
      <c r="K37" s="124"/>
      <c r="L37" s="114">
        <f t="shared" si="1"/>
        <v>652.18</v>
      </c>
    </row>
    <row r="38" spans="1:12" s="88" customFormat="1" ht="24.75" customHeight="1">
      <c r="A38" s="120" t="s">
        <v>42</v>
      </c>
      <c r="B38" s="121"/>
      <c r="C38" s="349" t="s">
        <v>81</v>
      </c>
      <c r="D38" s="342"/>
      <c r="E38" s="343"/>
      <c r="F38" s="137"/>
      <c r="G38" s="124"/>
      <c r="H38" s="124"/>
      <c r="I38" s="114">
        <f t="shared" si="0"/>
        <v>0</v>
      </c>
      <c r="J38" s="124"/>
      <c r="K38" s="124"/>
      <c r="L38" s="114">
        <f t="shared" si="1"/>
        <v>0</v>
      </c>
    </row>
    <row r="39" spans="1:12" s="88" customFormat="1" ht="12.75" customHeight="1">
      <c r="A39" s="120" t="s">
        <v>346</v>
      </c>
      <c r="B39" s="121"/>
      <c r="C39" s="110" t="s">
        <v>115</v>
      </c>
      <c r="D39" s="115"/>
      <c r="E39" s="112"/>
      <c r="F39" s="137"/>
      <c r="G39" s="124"/>
      <c r="H39" s="124"/>
      <c r="I39" s="114">
        <f t="shared" si="0"/>
        <v>0</v>
      </c>
      <c r="J39" s="124"/>
      <c r="K39" s="124"/>
      <c r="L39" s="114">
        <f t="shared" si="1"/>
        <v>0</v>
      </c>
    </row>
    <row r="40" spans="1:12" s="88" customFormat="1" ht="15.75" customHeight="1">
      <c r="A40" s="120" t="s">
        <v>348</v>
      </c>
      <c r="B40" s="121"/>
      <c r="C40" s="328" t="s">
        <v>116</v>
      </c>
      <c r="D40" s="328"/>
      <c r="E40" s="329"/>
      <c r="F40" s="137"/>
      <c r="G40" s="124"/>
      <c r="H40" s="124"/>
      <c r="I40" s="114">
        <f t="shared" si="0"/>
        <v>0</v>
      </c>
      <c r="J40" s="124"/>
      <c r="K40" s="124"/>
      <c r="L40" s="114">
        <f t="shared" si="1"/>
        <v>0</v>
      </c>
    </row>
    <row r="41" spans="1:12" s="88" customFormat="1" ht="12.75" customHeight="1">
      <c r="A41" s="120" t="s">
        <v>350</v>
      </c>
      <c r="B41" s="121"/>
      <c r="C41" s="136" t="s">
        <v>82</v>
      </c>
      <c r="D41" s="136"/>
      <c r="E41" s="106"/>
      <c r="F41" s="137"/>
      <c r="G41" s="124"/>
      <c r="H41" s="124"/>
      <c r="I41" s="114">
        <f t="shared" si="0"/>
        <v>0</v>
      </c>
      <c r="J41" s="124"/>
      <c r="K41" s="124"/>
      <c r="L41" s="114">
        <f t="shared" si="1"/>
        <v>0</v>
      </c>
    </row>
    <row r="42" spans="1:13" s="88" customFormat="1" ht="12.75" customHeight="1">
      <c r="A42" s="102" t="s">
        <v>298</v>
      </c>
      <c r="B42" s="133" t="s">
        <v>83</v>
      </c>
      <c r="C42" s="138"/>
      <c r="D42" s="138"/>
      <c r="E42" s="139"/>
      <c r="F42" s="140"/>
      <c r="G42" s="141">
        <f>SUM(G43:G54)</f>
        <v>80725.83999999998</v>
      </c>
      <c r="H42" s="141">
        <f>SUM(H43:H54)</f>
        <v>0</v>
      </c>
      <c r="I42" s="141">
        <f t="shared" si="0"/>
        <v>80725.83999999998</v>
      </c>
      <c r="J42" s="141">
        <f>SUM(J43:J54)</f>
        <v>125356.08</v>
      </c>
      <c r="K42" s="141">
        <f>SUM(K43:K54)</f>
        <v>0</v>
      </c>
      <c r="L42" s="141">
        <f t="shared" si="1"/>
        <v>125356.08</v>
      </c>
      <c r="M42" s="142"/>
    </row>
    <row r="43" spans="1:14" s="88" customFormat="1" ht="12.75" customHeight="1">
      <c r="A43" s="108" t="s">
        <v>309</v>
      </c>
      <c r="B43" s="109"/>
      <c r="C43" s="110" t="s">
        <v>117</v>
      </c>
      <c r="D43" s="99"/>
      <c r="E43" s="99"/>
      <c r="F43" s="143"/>
      <c r="G43" s="124">
        <v>73267.4</v>
      </c>
      <c r="H43" s="124"/>
      <c r="I43" s="114">
        <f t="shared" si="0"/>
        <v>73267.4</v>
      </c>
      <c r="J43" s="124">
        <v>104307.94</v>
      </c>
      <c r="K43" s="124"/>
      <c r="L43" s="114">
        <f t="shared" si="1"/>
        <v>104307.94</v>
      </c>
      <c r="N43" s="88">
        <f>73454.59+39981+474.92+1361.28+240.23+228</f>
        <v>115740.01999999999</v>
      </c>
    </row>
    <row r="44" spans="1:12" s="88" customFormat="1" ht="12.75" customHeight="1">
      <c r="A44" s="108" t="s">
        <v>311</v>
      </c>
      <c r="B44" s="109"/>
      <c r="C44" s="111" t="s">
        <v>118</v>
      </c>
      <c r="D44" s="115"/>
      <c r="E44" s="115"/>
      <c r="F44" s="143"/>
      <c r="G44" s="124">
        <v>4080.95</v>
      </c>
      <c r="H44" s="124"/>
      <c r="I44" s="114">
        <f t="shared" si="0"/>
        <v>4080.95</v>
      </c>
      <c r="J44" s="124">
        <v>9258.89</v>
      </c>
      <c r="K44" s="124"/>
      <c r="L44" s="114">
        <f t="shared" si="1"/>
        <v>9258.89</v>
      </c>
    </row>
    <row r="45" spans="1:12" s="88" customFormat="1" ht="12.75" customHeight="1">
      <c r="A45" s="108" t="s">
        <v>313</v>
      </c>
      <c r="B45" s="109"/>
      <c r="C45" s="111" t="s">
        <v>119</v>
      </c>
      <c r="D45" s="115"/>
      <c r="E45" s="115"/>
      <c r="F45" s="143"/>
      <c r="G45" s="124"/>
      <c r="H45" s="124"/>
      <c r="I45" s="114">
        <f t="shared" si="0"/>
        <v>0</v>
      </c>
      <c r="J45" s="124"/>
      <c r="K45" s="124"/>
      <c r="L45" s="114">
        <f t="shared" si="1"/>
        <v>0</v>
      </c>
    </row>
    <row r="46" spans="1:12" s="88" customFormat="1" ht="12.75" customHeight="1">
      <c r="A46" s="108" t="s">
        <v>315</v>
      </c>
      <c r="B46" s="109"/>
      <c r="C46" s="111" t="s">
        <v>120</v>
      </c>
      <c r="D46" s="115"/>
      <c r="E46" s="115"/>
      <c r="F46" s="143"/>
      <c r="G46" s="124"/>
      <c r="H46" s="124"/>
      <c r="I46" s="114">
        <f t="shared" si="0"/>
        <v>0</v>
      </c>
      <c r="J46" s="124"/>
      <c r="K46" s="124"/>
      <c r="L46" s="114">
        <f t="shared" si="1"/>
        <v>0</v>
      </c>
    </row>
    <row r="47" spans="1:12" s="88" customFormat="1" ht="12.75" customHeight="1">
      <c r="A47" s="108" t="s">
        <v>317</v>
      </c>
      <c r="B47" s="109"/>
      <c r="C47" s="111" t="s">
        <v>121</v>
      </c>
      <c r="D47" s="115"/>
      <c r="E47" s="115"/>
      <c r="F47" s="123"/>
      <c r="G47" s="124">
        <v>78.5</v>
      </c>
      <c r="H47" s="124"/>
      <c r="I47" s="114">
        <f t="shared" si="0"/>
        <v>78.5</v>
      </c>
      <c r="J47" s="124">
        <v>78.15</v>
      </c>
      <c r="K47" s="124"/>
      <c r="L47" s="114">
        <f t="shared" si="1"/>
        <v>78.15</v>
      </c>
    </row>
    <row r="48" spans="1:12" s="88" customFormat="1" ht="12.75" customHeight="1">
      <c r="A48" s="108" t="s">
        <v>319</v>
      </c>
      <c r="B48" s="109"/>
      <c r="C48" s="110" t="s">
        <v>170</v>
      </c>
      <c r="D48" s="99"/>
      <c r="E48" s="99"/>
      <c r="F48" s="123"/>
      <c r="G48" s="124">
        <v>161.73</v>
      </c>
      <c r="H48" s="124"/>
      <c r="I48" s="114">
        <f t="shared" si="0"/>
        <v>161.73</v>
      </c>
      <c r="J48" s="124">
        <v>1038.18</v>
      </c>
      <c r="K48" s="124"/>
      <c r="L48" s="114">
        <f t="shared" si="1"/>
        <v>1038.18</v>
      </c>
    </row>
    <row r="49" spans="1:12" s="88" customFormat="1" ht="27" customHeight="1">
      <c r="A49" s="108" t="s">
        <v>122</v>
      </c>
      <c r="B49" s="109"/>
      <c r="C49" s="144" t="s">
        <v>123</v>
      </c>
      <c r="D49" s="112"/>
      <c r="E49" s="112"/>
      <c r="F49" s="123"/>
      <c r="G49" s="124">
        <v>2569.34</v>
      </c>
      <c r="H49" s="124"/>
      <c r="I49" s="114">
        <f t="shared" si="0"/>
        <v>2569.34</v>
      </c>
      <c r="J49" s="124">
        <f>74.31+2111.64+268.89+1242.15+5109.99+285+475.2</f>
        <v>9567.18</v>
      </c>
      <c r="K49" s="124"/>
      <c r="L49" s="114">
        <f t="shared" si="1"/>
        <v>9567.18</v>
      </c>
    </row>
    <row r="50" spans="1:12" s="88" customFormat="1" ht="12.75" customHeight="1">
      <c r="A50" s="108" t="s">
        <v>124</v>
      </c>
      <c r="B50" s="109"/>
      <c r="C50" s="144" t="s">
        <v>84</v>
      </c>
      <c r="D50" s="112"/>
      <c r="E50" s="112"/>
      <c r="F50" s="123"/>
      <c r="G50" s="124"/>
      <c r="H50" s="124"/>
      <c r="I50" s="114">
        <f t="shared" si="0"/>
        <v>0</v>
      </c>
      <c r="J50" s="124"/>
      <c r="K50" s="124"/>
      <c r="L50" s="114">
        <f t="shared" si="1"/>
        <v>0</v>
      </c>
    </row>
    <row r="51" spans="1:12" s="88" customFormat="1" ht="12.75" customHeight="1">
      <c r="A51" s="108" t="s">
        <v>125</v>
      </c>
      <c r="B51" s="109"/>
      <c r="C51" s="144" t="s">
        <v>126</v>
      </c>
      <c r="D51" s="112"/>
      <c r="E51" s="112"/>
      <c r="F51" s="123"/>
      <c r="G51" s="124"/>
      <c r="H51" s="124"/>
      <c r="I51" s="114">
        <f t="shared" si="0"/>
        <v>0</v>
      </c>
      <c r="J51" s="124"/>
      <c r="K51" s="124"/>
      <c r="L51" s="114">
        <f t="shared" si="1"/>
        <v>0</v>
      </c>
    </row>
    <row r="52" spans="1:12" s="88" customFormat="1" ht="12.75" customHeight="1">
      <c r="A52" s="108" t="s">
        <v>127</v>
      </c>
      <c r="B52" s="109"/>
      <c r="C52" s="144" t="s">
        <v>85</v>
      </c>
      <c r="D52" s="112"/>
      <c r="E52" s="112"/>
      <c r="F52" s="123"/>
      <c r="G52" s="124">
        <v>567.92</v>
      </c>
      <c r="H52" s="124"/>
      <c r="I52" s="114">
        <f t="shared" si="0"/>
        <v>567.92</v>
      </c>
      <c r="J52" s="124">
        <f>164.74+796.56+142.8+1.64</f>
        <v>1105.74</v>
      </c>
      <c r="K52" s="124"/>
      <c r="L52" s="114">
        <f t="shared" si="1"/>
        <v>1105.74</v>
      </c>
    </row>
    <row r="53" spans="1:12" s="88" customFormat="1" ht="12.75" customHeight="1">
      <c r="A53" s="108" t="s">
        <v>128</v>
      </c>
      <c r="B53" s="109"/>
      <c r="C53" s="144" t="s">
        <v>86</v>
      </c>
      <c r="D53" s="112"/>
      <c r="E53" s="112"/>
      <c r="F53" s="123"/>
      <c r="G53" s="124"/>
      <c r="H53" s="124"/>
      <c r="I53" s="114">
        <f t="shared" si="0"/>
        <v>0</v>
      </c>
      <c r="J53" s="124"/>
      <c r="K53" s="124"/>
      <c r="L53" s="114">
        <f t="shared" si="1"/>
        <v>0</v>
      </c>
    </row>
    <row r="54" spans="1:12" s="88" customFormat="1" ht="12.75" customHeight="1">
      <c r="A54" s="108" t="s">
        <v>129</v>
      </c>
      <c r="B54" s="109"/>
      <c r="C54" s="144" t="s">
        <v>87</v>
      </c>
      <c r="D54" s="112"/>
      <c r="E54" s="112"/>
      <c r="F54" s="123"/>
      <c r="G54" s="124"/>
      <c r="H54" s="124"/>
      <c r="I54" s="114">
        <f t="shared" si="0"/>
        <v>0</v>
      </c>
      <c r="J54" s="124"/>
      <c r="K54" s="124"/>
      <c r="L54" s="114">
        <f t="shared" si="1"/>
        <v>0</v>
      </c>
    </row>
    <row r="55" spans="1:13" s="88" customFormat="1" ht="24.75" customHeight="1">
      <c r="A55" s="98" t="s">
        <v>301</v>
      </c>
      <c r="B55" s="340" t="s">
        <v>88</v>
      </c>
      <c r="C55" s="344"/>
      <c r="D55" s="342"/>
      <c r="E55" s="343"/>
      <c r="F55" s="137"/>
      <c r="G55" s="145">
        <f>SUM(G56:G61)</f>
        <v>0</v>
      </c>
      <c r="H55" s="145">
        <f>SUM(H56:H61)</f>
        <v>0</v>
      </c>
      <c r="I55" s="145">
        <f t="shared" si="0"/>
        <v>0</v>
      </c>
      <c r="J55" s="145">
        <f>SUM(J56:J61)</f>
        <v>-6439.31</v>
      </c>
      <c r="K55" s="145">
        <f>SUM(K56:K61)</f>
        <v>0</v>
      </c>
      <c r="L55" s="145">
        <f t="shared" si="1"/>
        <v>-6439.31</v>
      </c>
      <c r="M55" s="142">
        <f>+G55+G23</f>
        <v>81329.25</v>
      </c>
    </row>
    <row r="56" spans="1:12" s="88" customFormat="1" ht="24.75" customHeight="1">
      <c r="A56" s="102" t="s">
        <v>294</v>
      </c>
      <c r="B56" s="351" t="s">
        <v>89</v>
      </c>
      <c r="C56" s="349"/>
      <c r="D56" s="349"/>
      <c r="E56" s="352"/>
      <c r="F56" s="123"/>
      <c r="G56" s="124"/>
      <c r="H56" s="124"/>
      <c r="I56" s="114">
        <f t="shared" si="0"/>
        <v>0</v>
      </c>
      <c r="J56" s="124">
        <v>-6439.31</v>
      </c>
      <c r="K56" s="124"/>
      <c r="L56" s="114">
        <f t="shared" si="1"/>
        <v>-6439.31</v>
      </c>
    </row>
    <row r="57" spans="1:12" s="88" customFormat="1" ht="24.75" customHeight="1">
      <c r="A57" s="102" t="s">
        <v>296</v>
      </c>
      <c r="B57" s="350" t="s">
        <v>90</v>
      </c>
      <c r="C57" s="342"/>
      <c r="D57" s="342"/>
      <c r="E57" s="343"/>
      <c r="F57" s="123"/>
      <c r="G57" s="124"/>
      <c r="H57" s="124"/>
      <c r="I57" s="114">
        <f t="shared" si="0"/>
        <v>0</v>
      </c>
      <c r="J57" s="124"/>
      <c r="K57" s="124"/>
      <c r="L57" s="114">
        <f t="shared" si="1"/>
        <v>0</v>
      </c>
    </row>
    <row r="58" spans="1:12" s="88" customFormat="1" ht="12.75" customHeight="1">
      <c r="A58" s="102" t="s">
        <v>298</v>
      </c>
      <c r="B58" s="350" t="s">
        <v>91</v>
      </c>
      <c r="C58" s="342"/>
      <c r="D58" s="342"/>
      <c r="E58" s="343"/>
      <c r="F58" s="123"/>
      <c r="G58" s="124"/>
      <c r="H58" s="124"/>
      <c r="I58" s="114">
        <f t="shared" si="0"/>
        <v>0</v>
      </c>
      <c r="J58" s="124"/>
      <c r="K58" s="124"/>
      <c r="L58" s="114">
        <f t="shared" si="1"/>
        <v>0</v>
      </c>
    </row>
    <row r="59" spans="1:12" s="151" customFormat="1" ht="12.75" customHeight="1">
      <c r="A59" s="146" t="s">
        <v>300</v>
      </c>
      <c r="B59" s="147" t="s">
        <v>92</v>
      </c>
      <c r="C59" s="148"/>
      <c r="D59" s="148"/>
      <c r="E59" s="149"/>
      <c r="F59" s="150"/>
      <c r="G59" s="114"/>
      <c r="H59" s="114"/>
      <c r="I59" s="114">
        <f t="shared" si="0"/>
        <v>0</v>
      </c>
      <c r="J59" s="114"/>
      <c r="K59" s="114"/>
      <c r="L59" s="114">
        <f t="shared" si="1"/>
        <v>0</v>
      </c>
    </row>
    <row r="60" spans="1:12" s="151" customFormat="1" ht="24.75" customHeight="1">
      <c r="A60" s="146" t="s">
        <v>322</v>
      </c>
      <c r="B60" s="327" t="s">
        <v>93</v>
      </c>
      <c r="C60" s="328"/>
      <c r="D60" s="328"/>
      <c r="E60" s="329"/>
      <c r="F60" s="150"/>
      <c r="G60" s="114"/>
      <c r="H60" s="114"/>
      <c r="I60" s="114">
        <f t="shared" si="0"/>
        <v>0</v>
      </c>
      <c r="J60" s="114"/>
      <c r="K60" s="114"/>
      <c r="L60" s="114">
        <f t="shared" si="1"/>
        <v>0</v>
      </c>
    </row>
    <row r="61" spans="1:12" s="151" customFormat="1" ht="18.75" customHeight="1">
      <c r="A61" s="146" t="s">
        <v>36</v>
      </c>
      <c r="B61" s="327" t="s">
        <v>94</v>
      </c>
      <c r="C61" s="328"/>
      <c r="D61" s="328"/>
      <c r="E61" s="329"/>
      <c r="F61" s="150"/>
      <c r="G61" s="114"/>
      <c r="H61" s="114"/>
      <c r="I61" s="114">
        <f t="shared" si="0"/>
        <v>0</v>
      </c>
      <c r="J61" s="114"/>
      <c r="K61" s="114"/>
      <c r="L61" s="114">
        <f t="shared" si="1"/>
        <v>0</v>
      </c>
    </row>
    <row r="62" spans="1:12" s="151" customFormat="1" ht="24.75" customHeight="1">
      <c r="A62" s="152" t="s">
        <v>302</v>
      </c>
      <c r="B62" s="359" t="s">
        <v>95</v>
      </c>
      <c r="C62" s="360"/>
      <c r="D62" s="328"/>
      <c r="E62" s="329"/>
      <c r="F62" s="119"/>
      <c r="G62" s="141">
        <f>SUM(G63:G66)</f>
        <v>0</v>
      </c>
      <c r="H62" s="141">
        <f>SUM(H63:H66)</f>
        <v>0</v>
      </c>
      <c r="I62" s="141">
        <f t="shared" si="0"/>
        <v>0</v>
      </c>
      <c r="J62" s="141">
        <f>SUM(J63:J66)</f>
        <v>6439.31</v>
      </c>
      <c r="K62" s="141">
        <f>SUM(K63:K66)</f>
        <v>0</v>
      </c>
      <c r="L62" s="141">
        <f t="shared" si="1"/>
        <v>6439.31</v>
      </c>
    </row>
    <row r="63" spans="1:12" s="151" customFormat="1" ht="12.75" customHeight="1">
      <c r="A63" s="146" t="s">
        <v>294</v>
      </c>
      <c r="B63" s="153" t="s">
        <v>96</v>
      </c>
      <c r="C63" s="109"/>
      <c r="D63" s="109"/>
      <c r="E63" s="119"/>
      <c r="F63" s="119"/>
      <c r="G63" s="114"/>
      <c r="H63" s="114"/>
      <c r="I63" s="101">
        <f t="shared" si="0"/>
        <v>0</v>
      </c>
      <c r="J63" s="114"/>
      <c r="K63" s="114"/>
      <c r="L63" s="101">
        <f t="shared" si="1"/>
        <v>0</v>
      </c>
    </row>
    <row r="64" spans="1:12" s="151" customFormat="1" ht="12.75" customHeight="1">
      <c r="A64" s="146" t="s">
        <v>296</v>
      </c>
      <c r="B64" s="147" t="s">
        <v>174</v>
      </c>
      <c r="C64" s="154"/>
      <c r="D64" s="148"/>
      <c r="E64" s="149"/>
      <c r="F64" s="119"/>
      <c r="G64" s="114"/>
      <c r="H64" s="114"/>
      <c r="I64" s="101">
        <f t="shared" si="0"/>
        <v>0</v>
      </c>
      <c r="J64" s="114"/>
      <c r="K64" s="114"/>
      <c r="L64" s="101">
        <f t="shared" si="1"/>
        <v>0</v>
      </c>
    </row>
    <row r="65" spans="1:12" s="151" customFormat="1" ht="24.75" customHeight="1">
      <c r="A65" s="146" t="s">
        <v>298</v>
      </c>
      <c r="B65" s="327" t="s">
        <v>130</v>
      </c>
      <c r="C65" s="328"/>
      <c r="D65" s="328"/>
      <c r="E65" s="329"/>
      <c r="F65" s="119"/>
      <c r="G65" s="114"/>
      <c r="H65" s="114"/>
      <c r="I65" s="101">
        <f t="shared" si="0"/>
        <v>0</v>
      </c>
      <c r="J65" s="114"/>
      <c r="K65" s="114"/>
      <c r="L65" s="101">
        <f t="shared" si="1"/>
        <v>0</v>
      </c>
    </row>
    <row r="66" spans="1:12" s="151" customFormat="1" ht="30" customHeight="1">
      <c r="A66" s="146" t="s">
        <v>330</v>
      </c>
      <c r="B66" s="327" t="s">
        <v>175</v>
      </c>
      <c r="C66" s="345"/>
      <c r="D66" s="328"/>
      <c r="E66" s="329"/>
      <c r="F66" s="119"/>
      <c r="G66" s="114"/>
      <c r="H66" s="114">
        <f>SUM(H67:H70)</f>
        <v>0</v>
      </c>
      <c r="I66" s="141">
        <f t="shared" si="0"/>
        <v>0</v>
      </c>
      <c r="J66" s="114">
        <v>6439.31</v>
      </c>
      <c r="K66" s="114">
        <f>SUM(K67:K70)</f>
        <v>0</v>
      </c>
      <c r="L66" s="141">
        <f t="shared" si="1"/>
        <v>6439.31</v>
      </c>
    </row>
    <row r="67" spans="1:12" s="151" customFormat="1" ht="12">
      <c r="A67" s="108" t="s">
        <v>403</v>
      </c>
      <c r="B67" s="155"/>
      <c r="C67" s="156"/>
      <c r="D67" s="111" t="s">
        <v>71</v>
      </c>
      <c r="E67" s="115"/>
      <c r="F67" s="150"/>
      <c r="G67" s="114"/>
      <c r="H67" s="114"/>
      <c r="I67" s="114">
        <f t="shared" si="0"/>
        <v>0</v>
      </c>
      <c r="J67" s="114"/>
      <c r="K67" s="114"/>
      <c r="L67" s="114">
        <f t="shared" si="1"/>
        <v>0</v>
      </c>
    </row>
    <row r="68" spans="1:12" s="151" customFormat="1" ht="12.75" customHeight="1">
      <c r="A68" s="108" t="s">
        <v>404</v>
      </c>
      <c r="B68" s="109"/>
      <c r="C68" s="110"/>
      <c r="D68" s="111" t="s">
        <v>328</v>
      </c>
      <c r="E68" s="115"/>
      <c r="F68" s="119"/>
      <c r="G68" s="114"/>
      <c r="H68" s="114"/>
      <c r="I68" s="114">
        <f t="shared" si="0"/>
        <v>0</v>
      </c>
      <c r="J68" s="114"/>
      <c r="K68" s="114"/>
      <c r="L68" s="114">
        <f t="shared" si="1"/>
        <v>0</v>
      </c>
    </row>
    <row r="69" spans="1:12" s="151" customFormat="1" ht="24.75" customHeight="1">
      <c r="A69" s="108" t="s">
        <v>131</v>
      </c>
      <c r="B69" s="109"/>
      <c r="C69" s="110"/>
      <c r="D69" s="328" t="s">
        <v>176</v>
      </c>
      <c r="E69" s="329"/>
      <c r="F69" s="157"/>
      <c r="G69" s="114"/>
      <c r="H69" s="114"/>
      <c r="I69" s="114">
        <f t="shared" si="0"/>
        <v>0</v>
      </c>
      <c r="J69" s="114"/>
      <c r="K69" s="114"/>
      <c r="L69" s="114">
        <f t="shared" si="1"/>
        <v>0</v>
      </c>
    </row>
    <row r="70" spans="1:12" s="151" customFormat="1" ht="12.75" customHeight="1">
      <c r="A70" s="108" t="s">
        <v>132</v>
      </c>
      <c r="B70" s="109"/>
      <c r="C70" s="110"/>
      <c r="D70" s="111" t="s">
        <v>331</v>
      </c>
      <c r="E70" s="112"/>
      <c r="F70" s="119"/>
      <c r="G70" s="114"/>
      <c r="H70" s="114"/>
      <c r="I70" s="114">
        <f t="shared" si="0"/>
        <v>0</v>
      </c>
      <c r="J70" s="114"/>
      <c r="K70" s="114"/>
      <c r="L70" s="114">
        <f t="shared" si="1"/>
        <v>0</v>
      </c>
    </row>
    <row r="71" spans="1:12" s="88" customFormat="1" ht="36" customHeight="1">
      <c r="A71" s="120" t="s">
        <v>322</v>
      </c>
      <c r="B71" s="327" t="s">
        <v>133</v>
      </c>
      <c r="C71" s="345"/>
      <c r="D71" s="328"/>
      <c r="E71" s="329"/>
      <c r="F71" s="143"/>
      <c r="G71" s="124"/>
      <c r="H71" s="124"/>
      <c r="I71" s="114">
        <f t="shared" si="0"/>
        <v>0</v>
      </c>
      <c r="J71" s="124"/>
      <c r="K71" s="124"/>
      <c r="L71" s="114">
        <f t="shared" si="1"/>
        <v>0</v>
      </c>
    </row>
    <row r="72" spans="1:12" s="88" customFormat="1" ht="12">
      <c r="A72" s="120" t="s">
        <v>36</v>
      </c>
      <c r="B72" s="158" t="s">
        <v>134</v>
      </c>
      <c r="C72" s="129"/>
      <c r="D72" s="159"/>
      <c r="E72" s="160"/>
      <c r="F72" s="143"/>
      <c r="G72" s="124"/>
      <c r="H72" s="124"/>
      <c r="I72" s="114">
        <f t="shared" si="0"/>
        <v>0</v>
      </c>
      <c r="J72" s="124"/>
      <c r="K72" s="124"/>
      <c r="L72" s="114">
        <f t="shared" si="1"/>
        <v>0</v>
      </c>
    </row>
    <row r="73" spans="1:12" s="88" customFormat="1" ht="12">
      <c r="A73" s="120" t="s">
        <v>38</v>
      </c>
      <c r="B73" s="158" t="s">
        <v>97</v>
      </c>
      <c r="C73" s="129"/>
      <c r="D73" s="128"/>
      <c r="E73" s="161"/>
      <c r="F73" s="143"/>
      <c r="G73" s="124"/>
      <c r="H73" s="124"/>
      <c r="I73" s="114">
        <f t="shared" si="0"/>
        <v>0</v>
      </c>
      <c r="J73" s="124"/>
      <c r="K73" s="124"/>
      <c r="L73" s="114">
        <f t="shared" si="1"/>
        <v>0</v>
      </c>
    </row>
    <row r="74" spans="1:12" s="88" customFormat="1" ht="39" customHeight="1">
      <c r="A74" s="98" t="s">
        <v>325</v>
      </c>
      <c r="B74" s="330" t="s">
        <v>135</v>
      </c>
      <c r="C74" s="331"/>
      <c r="D74" s="331"/>
      <c r="E74" s="332"/>
      <c r="F74" s="162"/>
      <c r="G74" s="124"/>
      <c r="H74" s="124"/>
      <c r="I74" s="114">
        <f t="shared" si="0"/>
        <v>0</v>
      </c>
      <c r="J74" s="124"/>
      <c r="K74" s="124"/>
      <c r="L74" s="114">
        <f t="shared" si="1"/>
        <v>0</v>
      </c>
    </row>
    <row r="75" spans="1:12" s="88" customFormat="1" ht="24.75" customHeight="1">
      <c r="A75" s="98"/>
      <c r="B75" s="340" t="s">
        <v>98</v>
      </c>
      <c r="C75" s="341"/>
      <c r="D75" s="342"/>
      <c r="E75" s="343"/>
      <c r="F75" s="162"/>
      <c r="G75" s="145">
        <v>225.59</v>
      </c>
      <c r="H75" s="145">
        <f>SUM(H77-H76)</f>
        <v>0</v>
      </c>
      <c r="I75" s="145">
        <f t="shared" si="0"/>
        <v>225.59</v>
      </c>
      <c r="J75" s="145">
        <f>SUM(J77-J76)</f>
        <v>26.169999999999995</v>
      </c>
      <c r="K75" s="145">
        <f>SUM(K77-K76)</f>
        <v>0</v>
      </c>
      <c r="L75" s="145">
        <f t="shared" si="1"/>
        <v>26.169999999999995</v>
      </c>
    </row>
    <row r="76" spans="1:12" s="88" customFormat="1" ht="24.75" customHeight="1">
      <c r="A76" s="163"/>
      <c r="B76" s="340" t="s">
        <v>99</v>
      </c>
      <c r="C76" s="344"/>
      <c r="D76" s="342"/>
      <c r="E76" s="343"/>
      <c r="F76" s="123"/>
      <c r="G76" s="101">
        <f>SUM(J77)</f>
        <v>80.69</v>
      </c>
      <c r="H76" s="101"/>
      <c r="I76" s="164">
        <f t="shared" si="0"/>
        <v>80.69</v>
      </c>
      <c r="J76" s="101">
        <v>54.52</v>
      </c>
      <c r="K76" s="101"/>
      <c r="L76" s="164">
        <f t="shared" si="1"/>
        <v>54.52</v>
      </c>
    </row>
    <row r="77" spans="1:12" s="88" customFormat="1" ht="24.75" customHeight="1">
      <c r="A77" s="165"/>
      <c r="B77" s="335" t="s">
        <v>100</v>
      </c>
      <c r="C77" s="336"/>
      <c r="D77" s="337"/>
      <c r="E77" s="338"/>
      <c r="F77" s="123"/>
      <c r="G77" s="101">
        <v>306.28</v>
      </c>
      <c r="H77" s="101"/>
      <c r="I77" s="164">
        <f t="shared" si="0"/>
        <v>306.28</v>
      </c>
      <c r="J77" s="101">
        <v>80.69</v>
      </c>
      <c r="K77" s="101"/>
      <c r="L77" s="164">
        <f t="shared" si="1"/>
        <v>80.69</v>
      </c>
    </row>
    <row r="78" spans="1:11" s="88" customFormat="1" ht="12">
      <c r="A78" s="166"/>
      <c r="B78" s="167"/>
      <c r="C78" s="167"/>
      <c r="D78" s="167"/>
      <c r="E78" s="167"/>
      <c r="F78" s="167"/>
      <c r="G78" s="168"/>
      <c r="H78" s="85"/>
      <c r="I78" s="85"/>
      <c r="J78" s="85"/>
      <c r="K78" s="85"/>
    </row>
    <row r="79" spans="1:11" s="88" customFormat="1" ht="12">
      <c r="A79" s="166"/>
      <c r="B79" s="167"/>
      <c r="C79" s="167"/>
      <c r="D79" s="167"/>
      <c r="E79" s="167"/>
      <c r="F79" s="167"/>
      <c r="G79" s="85"/>
      <c r="H79" s="85"/>
      <c r="I79" s="85"/>
      <c r="J79" s="85"/>
      <c r="K79" s="85"/>
    </row>
    <row r="80" spans="1:11" s="88" customFormat="1" ht="12">
      <c r="A80" s="169" t="s">
        <v>281</v>
      </c>
      <c r="B80" s="170"/>
      <c r="C80" s="170"/>
      <c r="D80" s="170"/>
      <c r="E80" s="170" t="s">
        <v>280</v>
      </c>
      <c r="F80" s="170"/>
      <c r="G80" s="171"/>
      <c r="H80" s="170"/>
      <c r="I80" s="172"/>
      <c r="J80" s="326" t="s">
        <v>418</v>
      </c>
      <c r="K80" s="326"/>
    </row>
    <row r="81" spans="1:11" s="88" customFormat="1" ht="13.5" customHeight="1">
      <c r="A81" s="334" t="s">
        <v>190</v>
      </c>
      <c r="B81" s="334"/>
      <c r="C81" s="334"/>
      <c r="D81" s="334"/>
      <c r="E81" s="334"/>
      <c r="F81" s="334"/>
      <c r="G81" s="334"/>
      <c r="H81" s="173" t="s">
        <v>136</v>
      </c>
      <c r="I81" s="90"/>
      <c r="J81" s="339" t="s">
        <v>368</v>
      </c>
      <c r="K81" s="339"/>
    </row>
    <row r="82" spans="1:5" s="88" customFormat="1" ht="12">
      <c r="A82" s="333" t="s">
        <v>191</v>
      </c>
      <c r="B82" s="333"/>
      <c r="C82" s="333"/>
      <c r="D82" s="333"/>
      <c r="E82" s="333"/>
    </row>
    <row r="83" s="88" customFormat="1" ht="12"/>
    <row r="84" spans="1:12" s="88" customFormat="1" ht="12">
      <c r="A84" s="174"/>
      <c r="B84" s="175"/>
      <c r="C84" s="175"/>
      <c r="D84" s="175"/>
      <c r="E84" s="176" t="s">
        <v>415</v>
      </c>
      <c r="F84" s="175"/>
      <c r="G84" s="177"/>
      <c r="H84" s="175"/>
      <c r="I84" s="178"/>
      <c r="J84" s="358" t="s">
        <v>416</v>
      </c>
      <c r="K84" s="358"/>
      <c r="L84" s="151"/>
    </row>
    <row r="85" spans="1:12" s="88" customFormat="1" ht="12">
      <c r="A85" s="353" t="s">
        <v>188</v>
      </c>
      <c r="B85" s="353"/>
      <c r="C85" s="353"/>
      <c r="D85" s="353"/>
      <c r="E85" s="353"/>
      <c r="F85" s="353"/>
      <c r="G85" s="353"/>
      <c r="H85" s="91" t="s">
        <v>136</v>
      </c>
      <c r="I85" s="179"/>
      <c r="J85" s="354" t="s">
        <v>368</v>
      </c>
      <c r="K85" s="354"/>
      <c r="L85" s="151"/>
    </row>
    <row r="86" s="88" customFormat="1" ht="12">
      <c r="F86" s="85"/>
    </row>
    <row r="87" s="88" customFormat="1" ht="12">
      <c r="F87" s="85"/>
    </row>
    <row r="88" s="88" customFormat="1" ht="12">
      <c r="F88" s="85"/>
    </row>
    <row r="89" s="88" customFormat="1" ht="12">
      <c r="F89" s="85"/>
    </row>
    <row r="90" s="88" customFormat="1" ht="12">
      <c r="F90" s="85"/>
    </row>
    <row r="91" s="88" customFormat="1" ht="12">
      <c r="F91" s="85"/>
    </row>
    <row r="92" s="88" customFormat="1" ht="12">
      <c r="F92" s="85"/>
    </row>
    <row r="93" s="88" customFormat="1" ht="12">
      <c r="F93" s="85"/>
    </row>
    <row r="94" s="88" customFormat="1" ht="12">
      <c r="F94" s="85"/>
    </row>
    <row r="95" s="88" customFormat="1" ht="12">
      <c r="F95" s="85"/>
    </row>
    <row r="96" s="88" customFormat="1" ht="12">
      <c r="F96" s="85"/>
    </row>
    <row r="97" s="88" customFormat="1" ht="12">
      <c r="F97" s="85"/>
    </row>
    <row r="98" s="88" customFormat="1" ht="12">
      <c r="F98" s="85"/>
    </row>
    <row r="99" s="88" customFormat="1" ht="12">
      <c r="F99" s="85"/>
    </row>
    <row r="100" s="88" customFormat="1" ht="12">
      <c r="F100" s="85"/>
    </row>
    <row r="101" s="88" customFormat="1" ht="12">
      <c r="F101" s="85"/>
    </row>
    <row r="102" s="88" customFormat="1" ht="12">
      <c r="F102" s="85"/>
    </row>
    <row r="103" s="88" customFormat="1" ht="12">
      <c r="F103" s="85"/>
    </row>
    <row r="104" s="88" customFormat="1" ht="12">
      <c r="F104" s="85"/>
    </row>
    <row r="105" s="88" customFormat="1" ht="12">
      <c r="F105" s="85"/>
    </row>
    <row r="106" s="88" customFormat="1" ht="12">
      <c r="F106" s="85"/>
    </row>
  </sheetData>
  <sheetProtection/>
  <mergeCells count="44">
    <mergeCell ref="A14:L14"/>
    <mergeCell ref="F18:L18"/>
    <mergeCell ref="A19:A20"/>
    <mergeCell ref="B19:E20"/>
    <mergeCell ref="J19:L19"/>
    <mergeCell ref="G19:I19"/>
    <mergeCell ref="A5:L6"/>
    <mergeCell ref="F19:F20"/>
    <mergeCell ref="A7:L7"/>
    <mergeCell ref="A8:L8"/>
    <mergeCell ref="A9:L9"/>
    <mergeCell ref="A10:L11"/>
    <mergeCell ref="A16:L16"/>
    <mergeCell ref="A17:L17"/>
    <mergeCell ref="A13:L13"/>
    <mergeCell ref="A12:F12"/>
    <mergeCell ref="A85:G85"/>
    <mergeCell ref="J85:K85"/>
    <mergeCell ref="C40:E40"/>
    <mergeCell ref="B22:E22"/>
    <mergeCell ref="D27:E27"/>
    <mergeCell ref="B24:E24"/>
    <mergeCell ref="J84:K84"/>
    <mergeCell ref="B61:E61"/>
    <mergeCell ref="B66:E66"/>
    <mergeCell ref="B62:E62"/>
    <mergeCell ref="B21:E21"/>
    <mergeCell ref="C38:E38"/>
    <mergeCell ref="D69:E69"/>
    <mergeCell ref="B57:E57"/>
    <mergeCell ref="B60:E60"/>
    <mergeCell ref="B58:E58"/>
    <mergeCell ref="B55:E55"/>
    <mergeCell ref="B56:E56"/>
    <mergeCell ref="J80:K80"/>
    <mergeCell ref="B65:E65"/>
    <mergeCell ref="B74:E74"/>
    <mergeCell ref="A82:E82"/>
    <mergeCell ref="A81:G81"/>
    <mergeCell ref="B77:E77"/>
    <mergeCell ref="J81:K81"/>
    <mergeCell ref="B75:E75"/>
    <mergeCell ref="B76:E76"/>
    <mergeCell ref="B71:E71"/>
  </mergeCells>
  <printOptions horizontalCentered="1"/>
  <pageMargins left="0.984251968503937" right="0.75" top="0.5905511811023623" bottom="0.1968503937007874" header="0" footer="0"/>
  <pageSetup fitToHeight="2" fitToWidth="1" horizontalDpi="600" verticalDpi="600" orientation="portrait" paperSize="9" scale="74" r:id="rId1"/>
  <rowBreaks count="2" manualBreakCount="2">
    <brk id="52" max="11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5.57421875" style="57" customWidth="1"/>
    <col min="2" max="2" width="1.8515625" style="57" customWidth="1"/>
    <col min="3" max="3" width="64.140625" style="57" customWidth="1"/>
    <col min="4" max="5" width="15.7109375" style="57" customWidth="1"/>
    <col min="6" max="16384" width="9.140625" style="57" customWidth="1"/>
  </cols>
  <sheetData>
    <row r="1" spans="3:5" ht="12">
      <c r="C1" s="377"/>
      <c r="D1" s="377"/>
      <c r="E1" s="377"/>
    </row>
    <row r="2" spans="3:5" ht="12">
      <c r="C2" s="77" t="s">
        <v>195</v>
      </c>
      <c r="D2" s="78"/>
      <c r="E2" s="78"/>
    </row>
    <row r="3" spans="2:5" ht="12">
      <c r="B3" s="52"/>
      <c r="C3" s="8" t="s">
        <v>196</v>
      </c>
      <c r="D3" s="2"/>
      <c r="E3" s="2"/>
    </row>
    <row r="5" spans="1:5" ht="33" customHeight="1">
      <c r="A5" s="378" t="s">
        <v>197</v>
      </c>
      <c r="B5" s="378"/>
      <c r="C5" s="378"/>
      <c r="D5" s="378"/>
      <c r="E5" s="378"/>
    </row>
    <row r="6" spans="1:5" ht="12.75" customHeight="1">
      <c r="A6" s="54"/>
      <c r="B6" s="54"/>
      <c r="C6" s="378" t="s">
        <v>179</v>
      </c>
      <c r="D6" s="378"/>
      <c r="E6" s="54"/>
    </row>
    <row r="7" spans="1:5" ht="12">
      <c r="A7" s="379" t="s">
        <v>198</v>
      </c>
      <c r="B7" s="379"/>
      <c r="C7" s="379"/>
      <c r="D7" s="379"/>
      <c r="E7" s="379"/>
    </row>
    <row r="9" spans="1:5" ht="74.25" customHeight="1">
      <c r="A9" s="14" t="s">
        <v>215</v>
      </c>
      <c r="B9" s="380" t="s">
        <v>184</v>
      </c>
      <c r="C9" s="381"/>
      <c r="D9" s="14" t="s">
        <v>290</v>
      </c>
      <c r="E9" s="14" t="s">
        <v>291</v>
      </c>
    </row>
    <row r="10" spans="1:5" ht="12">
      <c r="A10" s="3">
        <v>1</v>
      </c>
      <c r="B10" s="385">
        <v>2</v>
      </c>
      <c r="C10" s="386"/>
      <c r="D10" s="3">
        <v>3</v>
      </c>
      <c r="E10" s="79">
        <v>4</v>
      </c>
    </row>
    <row r="11" spans="1:5" ht="12">
      <c r="A11" s="34" t="s">
        <v>216</v>
      </c>
      <c r="B11" s="383" t="s">
        <v>199</v>
      </c>
      <c r="C11" s="384"/>
      <c r="D11" s="20">
        <f>SUM(D12:D19)</f>
        <v>88</v>
      </c>
      <c r="E11" s="20">
        <f>SUM(E12:E19)</f>
        <v>291.14</v>
      </c>
    </row>
    <row r="12" spans="1:5" ht="12">
      <c r="A12" s="31" t="s">
        <v>181</v>
      </c>
      <c r="B12" s="80"/>
      <c r="C12" s="81" t="s">
        <v>200</v>
      </c>
      <c r="D12" s="33">
        <v>25.13</v>
      </c>
      <c r="E12" s="33">
        <v>246.26</v>
      </c>
    </row>
    <row r="13" spans="1:5" ht="15" customHeight="1">
      <c r="A13" s="31" t="s">
        <v>182</v>
      </c>
      <c r="B13" s="80"/>
      <c r="C13" s="81" t="s">
        <v>201</v>
      </c>
      <c r="D13" s="33"/>
      <c r="E13" s="33"/>
    </row>
    <row r="14" spans="1:5" ht="12">
      <c r="A14" s="82" t="s">
        <v>111</v>
      </c>
      <c r="B14" s="80"/>
      <c r="C14" s="81" t="s">
        <v>202</v>
      </c>
      <c r="D14" s="33"/>
      <c r="E14" s="33"/>
    </row>
    <row r="15" spans="1:5" ht="12">
      <c r="A15" s="82" t="s">
        <v>192</v>
      </c>
      <c r="B15" s="83"/>
      <c r="C15" s="84" t="s">
        <v>203</v>
      </c>
      <c r="D15" s="33"/>
      <c r="E15" s="33"/>
    </row>
    <row r="16" spans="1:5" ht="12">
      <c r="A16" s="82" t="s">
        <v>193</v>
      </c>
      <c r="B16" s="80"/>
      <c r="C16" s="81" t="s">
        <v>204</v>
      </c>
      <c r="D16" s="33"/>
      <c r="E16" s="33"/>
    </row>
    <row r="17" spans="1:5" ht="12">
      <c r="A17" s="82" t="s">
        <v>194</v>
      </c>
      <c r="B17" s="80"/>
      <c r="C17" s="81" t="s">
        <v>205</v>
      </c>
      <c r="D17" s="33"/>
      <c r="E17" s="33"/>
    </row>
    <row r="18" spans="1:5" ht="12">
      <c r="A18" s="31" t="s">
        <v>206</v>
      </c>
      <c r="B18" s="80"/>
      <c r="C18" s="81" t="s">
        <v>207</v>
      </c>
      <c r="D18" s="33"/>
      <c r="E18" s="33"/>
    </row>
    <row r="19" spans="1:5" ht="12">
      <c r="A19" s="82" t="s">
        <v>208</v>
      </c>
      <c r="B19" s="80"/>
      <c r="C19" s="81" t="s">
        <v>209</v>
      </c>
      <c r="D19" s="33">
        <v>62.87</v>
      </c>
      <c r="E19" s="33">
        <v>44.88</v>
      </c>
    </row>
    <row r="20" spans="1:5" ht="12">
      <c r="A20" s="34" t="s">
        <v>218</v>
      </c>
      <c r="B20" s="383" t="s">
        <v>210</v>
      </c>
      <c r="C20" s="384"/>
      <c r="D20" s="55"/>
      <c r="E20" s="55"/>
    </row>
    <row r="21" spans="1:5" ht="16.5" customHeight="1">
      <c r="A21" s="34" t="s">
        <v>220</v>
      </c>
      <c r="B21" s="383" t="s">
        <v>211</v>
      </c>
      <c r="C21" s="384"/>
      <c r="D21" s="56">
        <f>SUM(D11-D20)</f>
        <v>88</v>
      </c>
      <c r="E21" s="56">
        <f>SUM(E11-E20)</f>
        <v>291.14</v>
      </c>
    </row>
    <row r="22" spans="3:5" ht="12">
      <c r="C22" s="382" t="s">
        <v>183</v>
      </c>
      <c r="D22" s="382"/>
      <c r="E22" s="382"/>
    </row>
  </sheetData>
  <sheetProtection/>
  <mergeCells count="10">
    <mergeCell ref="C1:E1"/>
    <mergeCell ref="A5:E5"/>
    <mergeCell ref="A7:E7"/>
    <mergeCell ref="B9:C9"/>
    <mergeCell ref="C6:D6"/>
    <mergeCell ref="C22:E22"/>
    <mergeCell ref="B20:C20"/>
    <mergeCell ref="B21:C21"/>
    <mergeCell ref="B10:C10"/>
    <mergeCell ref="B11:C11"/>
  </mergeCells>
  <printOptions horizontalCentered="1"/>
  <pageMargins left="0.984251968503937" right="0.3937007874015748" top="1.1811023622047245" bottom="0.984251968503937" header="0" footer="0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view="pageBreakPreview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5.140625" style="57" customWidth="1"/>
    <col min="2" max="2" width="1.421875" style="57" customWidth="1"/>
    <col min="3" max="3" width="35.421875" style="57" customWidth="1"/>
    <col min="4" max="6" width="12.421875" style="57" customWidth="1"/>
    <col min="7" max="7" width="14.140625" style="57" customWidth="1"/>
    <col min="8" max="16384" width="9.140625" style="57" customWidth="1"/>
  </cols>
  <sheetData>
    <row r="1" ht="12">
      <c r="D1" s="51"/>
    </row>
    <row r="2" spans="4:7" ht="12">
      <c r="D2" s="387" t="s">
        <v>138</v>
      </c>
      <c r="E2" s="387"/>
      <c r="F2" s="387"/>
      <c r="G2" s="387"/>
    </row>
    <row r="3" spans="2:7" ht="12">
      <c r="B3" s="52"/>
      <c r="C3" s="53" t="s">
        <v>424</v>
      </c>
      <c r="D3" s="52" t="s">
        <v>282</v>
      </c>
      <c r="E3" s="52"/>
      <c r="F3" s="52"/>
      <c r="G3" s="52"/>
    </row>
    <row r="5" spans="1:7" ht="35.25" customHeight="1">
      <c r="A5" s="378" t="s">
        <v>140</v>
      </c>
      <c r="B5" s="378"/>
      <c r="C5" s="378"/>
      <c r="D5" s="378"/>
      <c r="E5" s="378"/>
      <c r="F5" s="378"/>
      <c r="G5" s="378"/>
    </row>
    <row r="7" spans="1:7" ht="12">
      <c r="A7" s="379" t="s">
        <v>141</v>
      </c>
      <c r="B7" s="379"/>
      <c r="C7" s="379"/>
      <c r="D7" s="379"/>
      <c r="E7" s="379"/>
      <c r="F7" s="379"/>
      <c r="G7" s="379"/>
    </row>
    <row r="9" spans="1:7" ht="38.25" customHeight="1">
      <c r="A9" s="388" t="s">
        <v>215</v>
      </c>
      <c r="B9" s="389" t="s">
        <v>184</v>
      </c>
      <c r="C9" s="390"/>
      <c r="D9" s="388" t="s">
        <v>290</v>
      </c>
      <c r="E9" s="388"/>
      <c r="F9" s="388" t="s">
        <v>291</v>
      </c>
      <c r="G9" s="388"/>
    </row>
    <row r="10" spans="1:7" ht="24">
      <c r="A10" s="388"/>
      <c r="B10" s="391"/>
      <c r="C10" s="392"/>
      <c r="D10" s="58" t="s">
        <v>139</v>
      </c>
      <c r="E10" s="58" t="s">
        <v>142</v>
      </c>
      <c r="F10" s="58" t="s">
        <v>139</v>
      </c>
      <c r="G10" s="58" t="s">
        <v>142</v>
      </c>
    </row>
    <row r="11" spans="1:7" ht="12">
      <c r="A11" s="59">
        <v>1</v>
      </c>
      <c r="B11" s="394">
        <v>2</v>
      </c>
      <c r="C11" s="395"/>
      <c r="D11" s="59">
        <v>3</v>
      </c>
      <c r="E11" s="59">
        <v>4</v>
      </c>
      <c r="F11" s="59">
        <v>5</v>
      </c>
      <c r="G11" s="59">
        <v>6</v>
      </c>
    </row>
    <row r="12" spans="1:7" ht="37.5" customHeight="1">
      <c r="A12" s="60" t="s">
        <v>216</v>
      </c>
      <c r="B12" s="396" t="s">
        <v>143</v>
      </c>
      <c r="C12" s="397"/>
      <c r="D12" s="61">
        <f>SUM(D13+D14+D15+D16+D17+D18)</f>
        <v>0</v>
      </c>
      <c r="E12" s="61">
        <f>SUM(E13+E14+E15+E16+E17+E18)</f>
        <v>0</v>
      </c>
      <c r="F12" s="61">
        <f>SUM(F13+F14+F15+F16+F17+F18)</f>
        <v>0</v>
      </c>
      <c r="G12" s="61">
        <f>SUM(G13+G14+G15+G16+G17+G18)</f>
        <v>0</v>
      </c>
    </row>
    <row r="13" spans="1:7" ht="12">
      <c r="A13" s="62" t="s">
        <v>181</v>
      </c>
      <c r="B13" s="63"/>
      <c r="C13" s="64" t="s">
        <v>144</v>
      </c>
      <c r="D13" s="65"/>
      <c r="E13" s="65"/>
      <c r="F13" s="65"/>
      <c r="G13" s="65"/>
    </row>
    <row r="14" spans="1:7" ht="12">
      <c r="A14" s="62" t="s">
        <v>182</v>
      </c>
      <c r="B14" s="63"/>
      <c r="C14" s="64" t="s">
        <v>145</v>
      </c>
      <c r="D14" s="65"/>
      <c r="E14" s="65"/>
      <c r="F14" s="65"/>
      <c r="G14" s="65"/>
    </row>
    <row r="15" spans="1:7" ht="12">
      <c r="A15" s="62" t="s">
        <v>111</v>
      </c>
      <c r="B15" s="63"/>
      <c r="C15" s="64" t="s">
        <v>146</v>
      </c>
      <c r="D15" s="65"/>
      <c r="E15" s="65"/>
      <c r="F15" s="65"/>
      <c r="G15" s="65"/>
    </row>
    <row r="16" spans="1:7" ht="12">
      <c r="A16" s="62" t="s">
        <v>192</v>
      </c>
      <c r="B16" s="63"/>
      <c r="C16" s="64" t="s">
        <v>147</v>
      </c>
      <c r="D16" s="65"/>
      <c r="E16" s="65"/>
      <c r="F16" s="65"/>
      <c r="G16" s="65"/>
    </row>
    <row r="17" spans="1:7" ht="12.75" customHeight="1">
      <c r="A17" s="66" t="s">
        <v>193</v>
      </c>
      <c r="B17" s="63"/>
      <c r="C17" s="64" t="s">
        <v>148</v>
      </c>
      <c r="D17" s="65"/>
      <c r="E17" s="65"/>
      <c r="F17" s="65"/>
      <c r="G17" s="65"/>
    </row>
    <row r="18" spans="1:7" ht="12.75" customHeight="1">
      <c r="A18" s="67" t="s">
        <v>194</v>
      </c>
      <c r="B18" s="63"/>
      <c r="C18" s="64" t="s">
        <v>149</v>
      </c>
      <c r="D18" s="65"/>
      <c r="E18" s="65"/>
      <c r="F18" s="65"/>
      <c r="G18" s="65"/>
    </row>
    <row r="19" spans="1:7" ht="25.5" customHeight="1">
      <c r="A19" s="60" t="s">
        <v>218</v>
      </c>
      <c r="B19" s="396" t="s">
        <v>150</v>
      </c>
      <c r="C19" s="397"/>
      <c r="D19" s="68">
        <f>SUM(D20:D25)</f>
        <v>0</v>
      </c>
      <c r="E19" s="68">
        <f>SUM(E20:E25)</f>
        <v>0</v>
      </c>
      <c r="F19" s="68">
        <f>SUM(F20:F25)</f>
        <v>0</v>
      </c>
      <c r="G19" s="68">
        <f>SUM(G20:G25)</f>
        <v>0</v>
      </c>
    </row>
    <row r="20" spans="1:7" ht="12">
      <c r="A20" s="62" t="s">
        <v>151</v>
      </c>
      <c r="B20" s="63"/>
      <c r="C20" s="64" t="s">
        <v>152</v>
      </c>
      <c r="D20" s="65"/>
      <c r="E20" s="65"/>
      <c r="F20" s="65"/>
      <c r="G20" s="65"/>
    </row>
    <row r="21" spans="1:7" ht="12">
      <c r="A21" s="62" t="s">
        <v>153</v>
      </c>
      <c r="B21" s="63"/>
      <c r="C21" s="64" t="s">
        <v>145</v>
      </c>
      <c r="D21" s="65"/>
      <c r="E21" s="65"/>
      <c r="F21" s="65"/>
      <c r="G21" s="65"/>
    </row>
    <row r="22" spans="1:7" ht="12">
      <c r="A22" s="62" t="s">
        <v>154</v>
      </c>
      <c r="B22" s="63"/>
      <c r="C22" s="64" t="s">
        <v>146</v>
      </c>
      <c r="D22" s="65"/>
      <c r="E22" s="65"/>
      <c r="F22" s="65"/>
      <c r="G22" s="65"/>
    </row>
    <row r="23" spans="1:7" ht="12.75" customHeight="1">
      <c r="A23" s="62" t="s">
        <v>155</v>
      </c>
      <c r="B23" s="63"/>
      <c r="C23" s="64" t="s">
        <v>147</v>
      </c>
      <c r="D23" s="65"/>
      <c r="E23" s="65"/>
      <c r="F23" s="65"/>
      <c r="G23" s="65"/>
    </row>
    <row r="24" spans="1:7" ht="12">
      <c r="A24" s="66" t="s">
        <v>212</v>
      </c>
      <c r="B24" s="63"/>
      <c r="C24" s="64" t="s">
        <v>148</v>
      </c>
      <c r="D24" s="65"/>
      <c r="E24" s="65"/>
      <c r="F24" s="65"/>
      <c r="G24" s="65"/>
    </row>
    <row r="25" spans="1:7" ht="12">
      <c r="A25" s="67" t="s">
        <v>213</v>
      </c>
      <c r="B25" s="63"/>
      <c r="C25" s="64" t="s">
        <v>149</v>
      </c>
      <c r="D25" s="65"/>
      <c r="E25" s="65"/>
      <c r="F25" s="65"/>
      <c r="G25" s="65"/>
    </row>
    <row r="26" spans="1:7" ht="25.5" customHeight="1">
      <c r="A26" s="60" t="s">
        <v>156</v>
      </c>
      <c r="B26" s="396" t="s">
        <v>157</v>
      </c>
      <c r="C26" s="397"/>
      <c r="D26" s="61">
        <f>SUM(D27:D33)</f>
        <v>996.25</v>
      </c>
      <c r="E26" s="61">
        <f>SUM(E27:E33)</f>
        <v>0</v>
      </c>
      <c r="F26" s="61">
        <f>SUM(F27:F33)</f>
        <v>1053.38</v>
      </c>
      <c r="G26" s="61">
        <f>SUM(G27:G33)</f>
        <v>0</v>
      </c>
    </row>
    <row r="27" spans="1:7" ht="12">
      <c r="A27" s="62" t="s">
        <v>158</v>
      </c>
      <c r="B27" s="63"/>
      <c r="C27" s="64" t="s">
        <v>152</v>
      </c>
      <c r="D27" s="65">
        <v>996.25</v>
      </c>
      <c r="E27" s="65"/>
      <c r="F27" s="65">
        <v>1053.38</v>
      </c>
      <c r="G27" s="65"/>
    </row>
    <row r="28" spans="1:7" ht="12">
      <c r="A28" s="62" t="s">
        <v>159</v>
      </c>
      <c r="B28" s="63"/>
      <c r="C28" s="64" t="s">
        <v>145</v>
      </c>
      <c r="D28" s="65"/>
      <c r="E28" s="65"/>
      <c r="F28" s="65"/>
      <c r="G28" s="65"/>
    </row>
    <row r="29" spans="1:7" ht="12">
      <c r="A29" s="62" t="s">
        <v>160</v>
      </c>
      <c r="B29" s="63"/>
      <c r="C29" s="69" t="s">
        <v>146</v>
      </c>
      <c r="D29" s="65"/>
      <c r="E29" s="65"/>
      <c r="F29" s="65"/>
      <c r="G29" s="65"/>
    </row>
    <row r="30" spans="1:7" ht="12">
      <c r="A30" s="62" t="s">
        <v>161</v>
      </c>
      <c r="B30" s="63"/>
      <c r="C30" s="64" t="s">
        <v>147</v>
      </c>
      <c r="D30" s="65"/>
      <c r="E30" s="65"/>
      <c r="F30" s="65"/>
      <c r="G30" s="65"/>
    </row>
    <row r="31" spans="1:7" ht="12.75" customHeight="1">
      <c r="A31" s="70" t="s">
        <v>214</v>
      </c>
      <c r="B31" s="63"/>
      <c r="C31" s="64" t="s">
        <v>148</v>
      </c>
      <c r="D31" s="65"/>
      <c r="E31" s="65"/>
      <c r="F31" s="65"/>
      <c r="G31" s="65"/>
    </row>
    <row r="32" spans="1:7" ht="12.75" customHeight="1">
      <c r="A32" s="62" t="s">
        <v>162</v>
      </c>
      <c r="B32" s="63"/>
      <c r="C32" s="64" t="s">
        <v>163</v>
      </c>
      <c r="D32" s="65"/>
      <c r="E32" s="65"/>
      <c r="F32" s="65"/>
      <c r="G32" s="65"/>
    </row>
    <row r="33" spans="1:7" ht="12">
      <c r="A33" s="62" t="s">
        <v>164</v>
      </c>
      <c r="B33" s="63"/>
      <c r="C33" s="64" t="s">
        <v>165</v>
      </c>
      <c r="D33" s="65"/>
      <c r="E33" s="65"/>
      <c r="F33" s="65"/>
      <c r="G33" s="65"/>
    </row>
    <row r="34" spans="1:7" ht="12.75" customHeight="1">
      <c r="A34" s="71" t="s">
        <v>221</v>
      </c>
      <c r="B34" s="398" t="s">
        <v>166</v>
      </c>
      <c r="C34" s="399"/>
      <c r="D34" s="72">
        <f>SUM(D12+D19+D26)</f>
        <v>996.25</v>
      </c>
      <c r="E34" s="72">
        <f>SUM(E12+E19+E26)</f>
        <v>0</v>
      </c>
      <c r="F34" s="72">
        <f>SUM(F12+F19+F26)</f>
        <v>1053.38</v>
      </c>
      <c r="G34" s="72">
        <f>SUM(G12+G19+G26)</f>
        <v>0</v>
      </c>
    </row>
    <row r="35" spans="1:7" ht="12">
      <c r="A35" s="34" t="s">
        <v>167</v>
      </c>
      <c r="B35" s="393" t="s">
        <v>168</v>
      </c>
      <c r="C35" s="393"/>
      <c r="D35" s="55"/>
      <c r="E35" s="55"/>
      <c r="F35" s="55"/>
      <c r="G35" s="55"/>
    </row>
    <row r="36" spans="1:7" ht="12">
      <c r="A36" s="73"/>
      <c r="B36" s="74"/>
      <c r="C36" s="74"/>
      <c r="D36" s="75"/>
      <c r="E36" s="75"/>
      <c r="F36" s="75"/>
      <c r="G36" s="75"/>
    </row>
    <row r="37" spans="1:7" ht="12">
      <c r="A37" s="73"/>
      <c r="B37" s="74"/>
      <c r="C37" s="74" t="s">
        <v>422</v>
      </c>
      <c r="D37" s="76"/>
      <c r="E37" s="75"/>
      <c r="F37" s="75"/>
      <c r="G37" s="75" t="s">
        <v>423</v>
      </c>
    </row>
    <row r="38" spans="1:7" ht="12">
      <c r="A38" s="73"/>
      <c r="B38" s="74"/>
      <c r="C38" s="74"/>
      <c r="D38" s="75"/>
      <c r="E38" s="75"/>
      <c r="F38" s="75"/>
      <c r="G38" s="75"/>
    </row>
  </sheetData>
  <sheetProtection/>
  <mergeCells count="13">
    <mergeCell ref="B35:C35"/>
    <mergeCell ref="B11:C11"/>
    <mergeCell ref="B12:C12"/>
    <mergeCell ref="B19:C19"/>
    <mergeCell ref="B26:C26"/>
    <mergeCell ref="B34:C34"/>
    <mergeCell ref="D2:G2"/>
    <mergeCell ref="A5:G5"/>
    <mergeCell ref="A7:G7"/>
    <mergeCell ref="A9:A10"/>
    <mergeCell ref="D9:E9"/>
    <mergeCell ref="F9:G9"/>
    <mergeCell ref="B9:C10"/>
  </mergeCells>
  <printOptions horizontalCentered="1"/>
  <pageMargins left="0.984251968503937" right="0.3937007874015748" top="1.1811023622047245" bottom="0.984251968503937" header="0" footer="0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52" sqref="B5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Regina</cp:lastModifiedBy>
  <cp:lastPrinted>2018-05-15T14:40:08Z</cp:lastPrinted>
  <dcterms:created xsi:type="dcterms:W3CDTF">2013-02-01T07:28:35Z</dcterms:created>
  <dcterms:modified xsi:type="dcterms:W3CDTF">2018-05-15T14:40:49Z</dcterms:modified>
  <cp:category/>
  <cp:version/>
  <cp:contentType/>
  <cp:contentStatus/>
</cp:coreProperties>
</file>